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fluty.RAYMURRAY\RMI Dropbox\RMI Team\Grill &amp; Outdoor\Price Books\Primo\"/>
    </mc:Choice>
  </mc:AlternateContent>
  <xr:revisionPtr revIDLastSave="0" documentId="8_{728104FA-CD35-4E7A-BAB2-AD0AF8AD82EE}" xr6:coauthVersionLast="47" xr6:coauthVersionMax="47" xr10:uidLastSave="{00000000-0000-0000-0000-000000000000}"/>
  <bookViews>
    <workbookView xWindow="25080" yWindow="-495" windowWidth="29040" windowHeight="15720" xr2:uid="{00000000-000D-0000-FFFF-FFFF00000000}"/>
  </bookViews>
  <sheets>
    <sheet name="2021 Units" sheetId="4" r:id="rId1"/>
    <sheet name="Pre 2021" sheetId="1" r:id="rId2"/>
    <sheet name="PriceLU" sheetId="3" state="hidden" r:id="rId3"/>
  </sheets>
  <definedNames>
    <definedName name="ExternalData_1" localSheetId="2" hidden="1">PriceLU!$A$1:$T$256</definedName>
    <definedName name="PriceLU">PriceLU!$A:$X</definedName>
    <definedName name="_xlnm.Print_Area" localSheetId="0">'2021 Units'!$B:$G</definedName>
    <definedName name="_xlnm.Print_Area" localSheetId="1">'Pre 2021'!$B:$G</definedName>
    <definedName name="_xlnm.Print_Titles" localSheetId="0">'2021 Units'!$5:$8</definedName>
    <definedName name="_xlnm.Print_Titles" localSheetId="1">'Pre 2021'!$5:$9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D28" i="1"/>
  <c r="H65" i="4" l="1"/>
  <c r="G65" i="4"/>
  <c r="F65" i="4"/>
  <c r="E65" i="4"/>
  <c r="H64" i="4"/>
  <c r="G64" i="4"/>
  <c r="F64" i="4"/>
  <c r="E64" i="4"/>
  <c r="H63" i="4"/>
  <c r="G63" i="4"/>
  <c r="F63" i="4"/>
  <c r="E63" i="4"/>
  <c r="G62" i="4"/>
  <c r="G61" i="4"/>
  <c r="F61" i="4"/>
  <c r="E61" i="4"/>
  <c r="H60" i="4"/>
  <c r="G60" i="4"/>
  <c r="F60" i="4"/>
  <c r="E60" i="4"/>
  <c r="H58" i="4"/>
  <c r="G58" i="4"/>
  <c r="G57" i="4"/>
  <c r="G56" i="4"/>
  <c r="G55" i="4"/>
  <c r="F55" i="4"/>
  <c r="E55" i="4"/>
  <c r="G54" i="4"/>
  <c r="F54" i="4"/>
  <c r="E54" i="4"/>
  <c r="H53" i="4"/>
  <c r="G53" i="4"/>
  <c r="F53" i="4"/>
  <c r="E53" i="4"/>
  <c r="H52" i="4"/>
  <c r="G52" i="4"/>
  <c r="F52" i="4"/>
  <c r="E52" i="4"/>
  <c r="H51" i="4"/>
  <c r="G51" i="4"/>
  <c r="F51" i="4"/>
  <c r="E51" i="4"/>
  <c r="H50" i="4"/>
  <c r="G50" i="4"/>
  <c r="G49" i="4"/>
  <c r="F49" i="4"/>
  <c r="E49" i="4"/>
  <c r="G48" i="4"/>
  <c r="F48" i="4"/>
  <c r="E48" i="4"/>
  <c r="H47" i="4"/>
  <c r="G47" i="4"/>
  <c r="H46" i="4"/>
  <c r="G46" i="4"/>
  <c r="F46" i="4"/>
  <c r="H45" i="4"/>
  <c r="G45" i="4"/>
  <c r="G44" i="4"/>
  <c r="G43" i="4"/>
  <c r="G42" i="4"/>
  <c r="F42" i="4"/>
  <c r="E42" i="4"/>
  <c r="G41" i="4"/>
  <c r="F41" i="4"/>
  <c r="E41" i="4"/>
  <c r="H40" i="4"/>
  <c r="G40" i="4"/>
  <c r="F40" i="4"/>
  <c r="E40" i="4"/>
  <c r="H39" i="4"/>
  <c r="G39" i="4"/>
  <c r="F39" i="4"/>
  <c r="E39" i="4"/>
  <c r="H38" i="4"/>
  <c r="G38" i="4"/>
  <c r="F38" i="4"/>
  <c r="E38" i="4"/>
  <c r="H37" i="4"/>
  <c r="G37" i="4"/>
  <c r="H36" i="4"/>
  <c r="G36" i="4"/>
  <c r="F36" i="4"/>
  <c r="E36" i="4"/>
  <c r="H35" i="4"/>
  <c r="G35" i="4"/>
  <c r="F35" i="4"/>
  <c r="E35" i="4"/>
  <c r="H34" i="4"/>
  <c r="G34" i="4"/>
  <c r="H33" i="4"/>
  <c r="G33" i="4"/>
  <c r="H32" i="4"/>
  <c r="G32" i="4"/>
  <c r="F32" i="4"/>
  <c r="H31" i="4"/>
  <c r="G31" i="4"/>
  <c r="G30" i="4"/>
  <c r="G29" i="4"/>
  <c r="G28" i="4"/>
  <c r="F28" i="4"/>
  <c r="G27" i="4"/>
  <c r="F27" i="4"/>
  <c r="E27" i="4"/>
  <c r="H26" i="4"/>
  <c r="G26" i="4"/>
  <c r="F26" i="4"/>
  <c r="E26" i="4"/>
  <c r="H25" i="4"/>
  <c r="G25" i="4"/>
  <c r="F25" i="4"/>
  <c r="E25" i="4"/>
  <c r="H24" i="4"/>
  <c r="G24" i="4"/>
  <c r="H23" i="4"/>
  <c r="G23" i="4"/>
  <c r="F23" i="4"/>
  <c r="E23" i="4"/>
  <c r="H22" i="4"/>
  <c r="G22" i="4"/>
  <c r="F22" i="4"/>
  <c r="E22" i="4"/>
  <c r="H21" i="4"/>
  <c r="G21" i="4"/>
  <c r="H20" i="4"/>
  <c r="G20" i="4"/>
  <c r="H19" i="4"/>
  <c r="G19" i="4"/>
  <c r="F19" i="4"/>
  <c r="H18" i="4"/>
  <c r="G18" i="4"/>
  <c r="H17" i="4"/>
  <c r="G17" i="4"/>
  <c r="H16" i="4"/>
  <c r="G16" i="4"/>
  <c r="H15" i="4"/>
  <c r="G15" i="4"/>
  <c r="F15" i="4"/>
  <c r="E15" i="4"/>
  <c r="H14" i="4"/>
  <c r="G14" i="4"/>
  <c r="F14" i="4"/>
  <c r="E14" i="4"/>
  <c r="H13" i="4"/>
  <c r="G13" i="4"/>
  <c r="F13" i="4"/>
  <c r="E13" i="4"/>
  <c r="H12" i="4"/>
  <c r="G12" i="4"/>
  <c r="F12" i="4"/>
  <c r="E12" i="4"/>
  <c r="G11" i="4"/>
  <c r="C2" i="4"/>
  <c r="H32" i="1" l="1"/>
  <c r="G32" i="1"/>
  <c r="F32" i="1"/>
  <c r="E32" i="1"/>
  <c r="D32" i="1"/>
  <c r="D27" i="1"/>
  <c r="E27" i="1"/>
  <c r="F27" i="1"/>
  <c r="G27" i="1"/>
  <c r="E28" i="1"/>
  <c r="F28" i="1"/>
  <c r="G28" i="1"/>
  <c r="D29" i="1"/>
  <c r="E29" i="1"/>
  <c r="F29" i="1"/>
  <c r="G29" i="1"/>
  <c r="D30" i="1"/>
  <c r="E30" i="1"/>
  <c r="F30" i="1"/>
  <c r="G30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G31" i="1"/>
  <c r="G26" i="1"/>
  <c r="G21" i="1"/>
  <c r="G16" i="1"/>
  <c r="G12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14" i="1"/>
  <c r="E14" i="1"/>
  <c r="F14" i="1"/>
  <c r="G14" i="1"/>
  <c r="H14" i="1"/>
  <c r="D15" i="1"/>
  <c r="E15" i="1"/>
  <c r="G15" i="1"/>
  <c r="H15" i="1"/>
  <c r="E33" i="1" l="1"/>
  <c r="E13" i="1" l="1"/>
  <c r="D13" i="1"/>
  <c r="H33" i="1" l="1"/>
  <c r="H30" i="1"/>
  <c r="H26" i="1"/>
  <c r="H25" i="1"/>
  <c r="H21" i="1"/>
  <c r="H20" i="1"/>
  <c r="H19" i="1"/>
  <c r="F33" i="1"/>
  <c r="G33" i="1" s="1"/>
  <c r="D33" i="1"/>
  <c r="H16" i="1"/>
  <c r="H13" i="1"/>
  <c r="F13" i="1"/>
  <c r="G13" i="1" s="1"/>
  <c r="X1" i="3"/>
  <c r="C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ice List - PMO ShortDesc" description="Connection to the 'Price List - PMO ShortDesc' query in the workbook." type="5" refreshedVersion="4" background="1" saveData="1">
    <dbPr connection="provider=Microsoft.Mashup.OleDb.1;data source=$EmbeddedMashup(05d0aaf9-7183-4121-a5a7-b0c0481e5215)$;location=&quot;Price List - PMO ShortDesc&quot;;extended properties=UEsDBBQAAgAIADZBgk/BQlBpqgAAAPoAAAASABwAQ29uZmlnL1BhY2thZ2UueG1sIKIYACigFAAAAAAAAAAAAAAAAAAAAAAAAAAAAIWPTQ6CMBSEr0K657WUgD95lIVbSUyIxi0pFRqhGCiWu7nwSF5BE8W4czfz5VvMPG53TKe28a6qH3RnEhIAI54ysiu1qRIy2pO/JKnAXSHPRaW8l2yG9TSUCamtvawpdc6BC6HrK8oZC+gx2+ayVm1BvrL+L/vaDLYwUhGBh/cYwSHmEHHOYcECpDPGTJs5BxBByFcxMKQ/GDdjY8deCWX8fY50rkg/P8QTUEsDBBQAAgAIADZBgk8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A2QYJPDd4r9sYAAABMAQAAEwAcAEZvcm11bGFzL1NlY3Rpb24xLm0gohgAKKAUAAAAAAAAAAAAAAAAAAAAAAAAAAAAjc89a8NADAbg3eD/IC5LAq6ha8MNJWlpoR8Gd3NMkS8v9YHtC5LSpfS/N8G0Y6gW8SKBHimCxTRRPffrdZ7lmfYs2NPCVRID6Cmq0RVVz69U90lsCw2OPA2wPKNT1ekopz1PtyFAtdyycceK5X0cUG7SZJhMl+7hZvc70t3deIgCeuNu+EtzKDmEfedWBTUbARte+DN+8NlXSTpALEK9yRHtqpgFC/d+2ToTv5o69BjZO1c8GkZ/6cP2uzlr2zyL03+urH8AUEsBAi0AFAACAAgANkGCT8FCUGmqAAAA+gAAABIAAAAAAAAAAAAAAAAAAAAAAENvbmZpZy9QYWNrYWdlLnhtbFBLAQItABQAAgAIADZBgk8PyumrpAAAAOkAAAATAAAAAAAAAAAAAAAAAPYAAABbQ29udGVudF9UeXBlc10ueG1sUEsBAi0AFAACAAgANkGCTw3eK/bGAAAATAEAABMAAAAAAAAAAAAAAAAA5wEAAEZvcm11bGFzL1NlY3Rpb24xLm1QSwUGAAAAAAMAAwDCAAAA+gIAAAAA" command="SELECT * FROM [Price List - PMO ShortDesc]"/>
  </connection>
</connections>
</file>

<file path=xl/sharedStrings.xml><?xml version="1.0" encoding="utf-8"?>
<sst xmlns="http://schemas.openxmlformats.org/spreadsheetml/2006/main" count="1741" uniqueCount="850">
  <si>
    <t>Model</t>
  </si>
  <si>
    <t>Honey BBQ Sauce by John Henry (16 oz Bottle)</t>
  </si>
  <si>
    <t>Grate Lifter</t>
  </si>
  <si>
    <t>Grate Cleaning Bar</t>
  </si>
  <si>
    <t>Chicken Tickler by John Henry (11 oz Bottle)</t>
  </si>
  <si>
    <t>Oval XL 400</t>
  </si>
  <si>
    <t>Oval LG 300</t>
  </si>
  <si>
    <t>Oval JR 200</t>
  </si>
  <si>
    <t>All-In-One Ceramic Grills</t>
  </si>
  <si>
    <t>Cypress Prep Table</t>
  </si>
  <si>
    <t>Cradle for Kamado All-In-One</t>
  </si>
  <si>
    <t>Ceramic Chicken Sitter</t>
  </si>
  <si>
    <t>Ceramic Turkey Sitter</t>
  </si>
  <si>
    <t>Peach Summer by John Henry (11 oz Bottle)</t>
  </si>
  <si>
    <t>Pecan Rub by John Henry (11 oz Bottle)</t>
  </si>
  <si>
    <t>Garlic Pepper by John Henry (11 oz Bottle)</t>
  </si>
  <si>
    <t>Description</t>
  </si>
  <si>
    <t>PartNo</t>
  </si>
  <si>
    <t>ShortDesc</t>
  </si>
  <si>
    <t>Fits</t>
  </si>
  <si>
    <t>ListPrice</t>
  </si>
  <si>
    <t>Fuel</t>
  </si>
  <si>
    <t>Weight</t>
  </si>
  <si>
    <t>Created</t>
  </si>
  <si>
    <t>BtuH</t>
  </si>
  <si>
    <t>UPC</t>
  </si>
  <si>
    <t>RPart</t>
  </si>
  <si>
    <t>CtnW</t>
  </si>
  <si>
    <t>CtnD</t>
  </si>
  <si>
    <t>CtnH</t>
  </si>
  <si>
    <t>CtnComment</t>
  </si>
  <si>
    <t>PalletQty</t>
  </si>
  <si>
    <t>PalletStack</t>
  </si>
  <si>
    <t>PalletW</t>
  </si>
  <si>
    <t>PalletD</t>
  </si>
  <si>
    <t>PalletH</t>
  </si>
  <si>
    <t/>
  </si>
  <si>
    <t>Acc</t>
  </si>
  <si>
    <t>Oval for all Built-in Applications</t>
  </si>
  <si>
    <t>Unit</t>
  </si>
  <si>
    <t>&lt;&lt; Enter Multiplier to see your cost</t>
  </si>
  <si>
    <t>Price List Section</t>
  </si>
  <si>
    <t>Primo Grills</t>
  </si>
  <si>
    <t>Wt</t>
  </si>
  <si>
    <t>Ceramic Grill Heads</t>
  </si>
  <si>
    <t>Replacement Gasket for Oval LG 300 &amp; XL 400</t>
  </si>
  <si>
    <t>Heat Deflector Rack for Kamado (1 pc.)</t>
  </si>
  <si>
    <t>Baking Stone, Glazed Ceramic (16-in.) for XL 400, LG 300, Kamado</t>
  </si>
  <si>
    <t>Baking Stone, Glazed Ceramic (13-in.) for XL 400, LG 300, JR 200, Kamado</t>
  </si>
  <si>
    <t>Baking Stone, Natural Finish Ceramic (16-in.) for XL 400, LG 300, Kamado</t>
  </si>
  <si>
    <t>Heat Deflector Plate w/ Rack for Kamado (1 pc.)</t>
  </si>
  <si>
    <t>Baking Stone, Natural Finish Ceramic (13-in.) for XL 400, LG 300, JR 200, Kamado</t>
  </si>
  <si>
    <t>Oval XL 400 - Jack Daniel’s Edition</t>
  </si>
  <si>
    <t>Char</t>
  </si>
  <si>
    <t>LP</t>
  </si>
  <si>
    <t>21,000</t>
  </si>
  <si>
    <t>Grill Cover for all Oval Grills in Built-in Applications</t>
  </si>
  <si>
    <t>PGG420H</t>
  </si>
  <si>
    <t>PGG420C</t>
  </si>
  <si>
    <t>PGG400</t>
  </si>
  <si>
    <t>All</t>
  </si>
  <si>
    <t>PG00900</t>
  </si>
  <si>
    <t>PG00778</t>
  </si>
  <si>
    <t>PG00775</t>
  </si>
  <si>
    <t>PG00774</t>
  </si>
  <si>
    <t>PG00771</t>
  </si>
  <si>
    <t>PG007800</t>
  </si>
  <si>
    <t>PG007500</t>
  </si>
  <si>
    <t>PG007400</t>
  </si>
  <si>
    <t>PG00773</t>
  </si>
  <si>
    <t>PG00600</t>
  </si>
  <si>
    <t>PG00601</t>
  </si>
  <si>
    <t>PG00602</t>
  </si>
  <si>
    <t>PG00605</t>
  </si>
  <si>
    <t>PG00612</t>
  </si>
  <si>
    <t>PG00613</t>
  </si>
  <si>
    <t>PG00614</t>
  </si>
  <si>
    <t>PG00604</t>
  </si>
  <si>
    <t>PG00607</t>
  </si>
  <si>
    <t>PG00321</t>
  </si>
  <si>
    <t>PG00322</t>
  </si>
  <si>
    <t>PG00368</t>
  </si>
  <si>
    <t>PG00318</t>
  </si>
  <si>
    <t>PG00370</t>
  </si>
  <si>
    <t>PG00320</t>
  </si>
  <si>
    <t>PG00369</t>
  </si>
  <si>
    <t>PG00319</t>
  </si>
  <si>
    <t>PG00910</t>
  </si>
  <si>
    <t>PG00911</t>
  </si>
  <si>
    <t>PG00328</t>
  </si>
  <si>
    <t>PG00329</t>
  </si>
  <si>
    <t>PG00311</t>
  </si>
  <si>
    <t>PG00317</t>
  </si>
  <si>
    <t>PG00409</t>
  </si>
  <si>
    <t>PG00410</t>
  </si>
  <si>
    <t>PG00414</t>
  </si>
  <si>
    <t>PG00422</t>
  </si>
  <si>
    <t>PG00423</t>
  </si>
  <si>
    <t>PG00416</t>
  </si>
  <si>
    <t>PG00415</t>
  </si>
  <si>
    <t>PG00413</t>
  </si>
  <si>
    <t>PG00424</t>
  </si>
  <si>
    <t>PG00334</t>
  </si>
  <si>
    <t>PG00344</t>
  </si>
  <si>
    <t>PG00314</t>
  </si>
  <si>
    <t>PG00360</t>
  </si>
  <si>
    <t>PG00365</t>
  </si>
  <si>
    <t>PG00362</t>
  </si>
  <si>
    <t>PG00361</t>
  </si>
  <si>
    <t>PG00364</t>
  </si>
  <si>
    <t>PG00363</t>
  </si>
  <si>
    <t>PG00332</t>
  </si>
  <si>
    <t>PG00315</t>
  </si>
  <si>
    <t>PG00312</t>
  </si>
  <si>
    <t>PG00333</t>
  </si>
  <si>
    <t>PG00316</t>
  </si>
  <si>
    <t>PG00313</t>
  </si>
  <si>
    <t>PG00331</t>
  </si>
  <si>
    <t>PG00324</t>
  </si>
  <si>
    <t>PG00326</t>
  </si>
  <si>
    <t>PG00325</t>
  </si>
  <si>
    <t>PG00349</t>
  </si>
  <si>
    <t>PG00336</t>
  </si>
  <si>
    <t>PG00337</t>
  </si>
  <si>
    <t>PG00338</t>
  </si>
  <si>
    <t>PG00340</t>
  </si>
  <si>
    <t>PG00348</t>
  </si>
  <si>
    <t>PG00350</t>
  </si>
  <si>
    <t>PG00770</t>
  </si>
  <si>
    <t>PG00776</t>
  </si>
  <si>
    <t>PG00777</t>
  </si>
  <si>
    <t>PG00335</t>
  </si>
  <si>
    <t>PG00341</t>
  </si>
  <si>
    <t>PG00342</t>
  </si>
  <si>
    <t>PG00400</t>
  </si>
  <si>
    <t>PG00339</t>
  </si>
  <si>
    <t>PG00359</t>
  </si>
  <si>
    <t>PG00608</t>
  </si>
  <si>
    <t>PG00609</t>
  </si>
  <si>
    <t>PG00501</t>
  </si>
  <si>
    <t>PG00502</t>
  </si>
  <si>
    <t>PG00503</t>
  </si>
  <si>
    <t>PG00504</t>
  </si>
  <si>
    <t>PG00505</t>
  </si>
  <si>
    <t>PG0177308</t>
  </si>
  <si>
    <t>PG0177815</t>
  </si>
  <si>
    <t>PG0177418</t>
  </si>
  <si>
    <t>651772003111</t>
  </si>
  <si>
    <t>651772003128</t>
  </si>
  <si>
    <t>651772003135</t>
  </si>
  <si>
    <t>651772003142</t>
  </si>
  <si>
    <t>651772003159</t>
  </si>
  <si>
    <t>651772003166</t>
  </si>
  <si>
    <t>651772003173</t>
  </si>
  <si>
    <t>651772003180</t>
  </si>
  <si>
    <t>651772003197</t>
  </si>
  <si>
    <t>651772003203</t>
  </si>
  <si>
    <t>651772003210</t>
  </si>
  <si>
    <t>651772003227</t>
  </si>
  <si>
    <t>651772003241</t>
  </si>
  <si>
    <t>651772003258</t>
  </si>
  <si>
    <t>651772003265</t>
  </si>
  <si>
    <t>651772003289</t>
  </si>
  <si>
    <t>651772003296</t>
  </si>
  <si>
    <t>651772003319</t>
  </si>
  <si>
    <t>651772003326</t>
  </si>
  <si>
    <t>651772003333</t>
  </si>
  <si>
    <t>651772003340</t>
  </si>
  <si>
    <t>651772003357</t>
  </si>
  <si>
    <t>651772003364</t>
  </si>
  <si>
    <t>651772003371</t>
  </si>
  <si>
    <t>651772003388</t>
  </si>
  <si>
    <t>651772003401</t>
  </si>
  <si>
    <t>651772003418</t>
  </si>
  <si>
    <t>651772003425</t>
  </si>
  <si>
    <t>651772003449</t>
  </si>
  <si>
    <t>651772003487</t>
  </si>
  <si>
    <t>651772003494</t>
  </si>
  <si>
    <t>651772003500</t>
  </si>
  <si>
    <t>651772003593</t>
  </si>
  <si>
    <t>651772003609</t>
  </si>
  <si>
    <t>651772003616</t>
  </si>
  <si>
    <t>651772003623</t>
  </si>
  <si>
    <t>651772003630</t>
  </si>
  <si>
    <t>651772003647</t>
  </si>
  <si>
    <t>651772003654</t>
  </si>
  <si>
    <t>651772003685</t>
  </si>
  <si>
    <t>651772003692</t>
  </si>
  <si>
    <t>651772003708</t>
  </si>
  <si>
    <t>651772000097</t>
  </si>
  <si>
    <t>651772004095</t>
  </si>
  <si>
    <t>651772004101</t>
  </si>
  <si>
    <t>651772004132</t>
  </si>
  <si>
    <t>651772004149</t>
  </si>
  <si>
    <t>651772004156</t>
  </si>
  <si>
    <t>PG00417</t>
  </si>
  <si>
    <t>651772004163</t>
  </si>
  <si>
    <t>651772004170</t>
  </si>
  <si>
    <t>651772004224</t>
  </si>
  <si>
    <t>651772004231</t>
  </si>
  <si>
    <t>651772005016</t>
  </si>
  <si>
    <t>651772005023</t>
  </si>
  <si>
    <t>651772005030</t>
  </si>
  <si>
    <t>651772005047</t>
  </si>
  <si>
    <t>651772005054</t>
  </si>
  <si>
    <t>651772006006</t>
  </si>
  <si>
    <t>651772006013</t>
  </si>
  <si>
    <t>651772006020</t>
  </si>
  <si>
    <t>651772006051</t>
  </si>
  <si>
    <t>651772006075</t>
  </si>
  <si>
    <t>100% Natural Lump Charcoal (Qty 35 Bags per Pallet)</t>
  </si>
  <si>
    <t>651772006082</t>
  </si>
  <si>
    <t>Quick Lights Firestarters (Qty 24 per Case)</t>
  </si>
  <si>
    <t>651772006099</t>
  </si>
  <si>
    <t>651772006129</t>
  </si>
  <si>
    <t>651772006136</t>
  </si>
  <si>
    <t>651772006143</t>
  </si>
  <si>
    <t>Oval JR 200 All-In-One (Heavy-Duty Stand, Side Shelves, Ash Tool and Grate Lifter)</t>
  </si>
  <si>
    <t>651772074005</t>
  </si>
  <si>
    <t>Oval LG 300 All-In-One (Heavy-Duty Stand, Side Shelves, Ash Tool and Grate Lifter)</t>
  </si>
  <si>
    <t>651772075002</t>
  </si>
  <si>
    <t>651772007706</t>
  </si>
  <si>
    <t>Kamado Round</t>
  </si>
  <si>
    <t>651772007713</t>
  </si>
  <si>
    <t>651772007737</t>
  </si>
  <si>
    <t>651772007744</t>
  </si>
  <si>
    <t>651772007751</t>
  </si>
  <si>
    <t>651772007768</t>
  </si>
  <si>
    <t>651772007775</t>
  </si>
  <si>
    <t>651772007782</t>
  </si>
  <si>
    <t>Oval XL 400 - All-In-One (Heavy-Duty Stand, Side Shelves, Ash Tool and Grate Lifter)</t>
  </si>
  <si>
    <t>651772078003</t>
  </si>
  <si>
    <t>651772009007</t>
  </si>
  <si>
    <t>651772009106</t>
  </si>
  <si>
    <t>651772009113</t>
  </si>
  <si>
    <t>651772773083</t>
  </si>
  <si>
    <t>651772774189</t>
  </si>
  <si>
    <t>651772778156</t>
  </si>
  <si>
    <t>651772014001</t>
  </si>
  <si>
    <t>651772742089</t>
  </si>
  <si>
    <t>651772742034</t>
  </si>
  <si>
    <t>PG00778, PG00775 on PG00368 Cart</t>
  </si>
  <si>
    <t>PG00774, PG007400, PG00771, PG00773</t>
  </si>
  <si>
    <t>PG00774, PG007400</t>
  </si>
  <si>
    <t>PG00775, PG007500, PG00771, PG00773</t>
  </si>
  <si>
    <t>PG00775, PG007500</t>
  </si>
  <si>
    <t>PG00774 on PG00318 Cart</t>
  </si>
  <si>
    <t>PG00900, PG00778, PG007800, PGG420C, PGG420H</t>
  </si>
  <si>
    <t>PG00900, PG00778, PG007800 on PG00368 Cart</t>
  </si>
  <si>
    <t>PG00775, PG007500 on PG00368 Cart</t>
  </si>
  <si>
    <t>PG00771, PG00773</t>
  </si>
  <si>
    <t>PG00900, PG00778, PG007800, PG00771, PG00773</t>
  </si>
  <si>
    <t>PG00900, PG00778, PG007800</t>
  </si>
  <si>
    <t>PG00778, PG007800, PG00775, PG007500</t>
  </si>
  <si>
    <t>PG00900, PG00778, PG007800, PG00775, PG007500, PG00771, PG00773</t>
  </si>
  <si>
    <t>PG00900, PG00778</t>
  </si>
  <si>
    <t>PG00900, PG00778, PG00775</t>
  </si>
  <si>
    <t>PG00778, PG00775, PG00774, PG00771</t>
  </si>
  <si>
    <t>PG00900/PG00778 w/PG00600, and PG00771 w/PG00601</t>
  </si>
  <si>
    <t>PG007500, PG007400, PG00773</t>
  </si>
  <si>
    <t>PG00774 in PG00318 Cart</t>
  </si>
  <si>
    <t>PG00900 w/PG910 or PG911;  PG00778 w/PG00328 or PG00311;  PG00775 w/ PG00329</t>
  </si>
  <si>
    <t>PG00900/PG00778 w/PG00612</t>
  </si>
  <si>
    <t>PG00775 w/PG00613, PG00774 w/PG00614</t>
  </si>
  <si>
    <t>PG00G420C</t>
  </si>
  <si>
    <t>Cypress Table for Kamado (incl PG00400)</t>
  </si>
  <si>
    <t>PG00900 or  PG00778 AND PG00774</t>
  </si>
  <si>
    <t>No carton</t>
  </si>
  <si>
    <t>PG00900 on PG00368 Cart</t>
  </si>
  <si>
    <t>PG00774, PG007400, PG00771, PG00773, PGG420H, PGG420C</t>
  </si>
  <si>
    <t>PG00900, PG00778, PG00775, PG007800, PG007500</t>
  </si>
  <si>
    <t>PG00G420H, PGG420C</t>
  </si>
  <si>
    <t>651772003395</t>
  </si>
  <si>
    <t>651772006044</t>
  </si>
  <si>
    <t>List Price</t>
  </si>
  <si>
    <t>Ceramic Chicken Sitter  (1 pc)</t>
  </si>
  <si>
    <t>Ceramic Turkey Sitter  (1 pc)</t>
  </si>
  <si>
    <t>Ceramic Feet for Built-in Applications, 4-pc Set (included w/ Tables)</t>
  </si>
  <si>
    <t>651772004248</t>
  </si>
  <si>
    <t>Charcoal, 100% Natural Lump (Qty 35 Bags per Pallet)</t>
  </si>
  <si>
    <t>Kamado Round - All-In-One (Stand, Side Shelves, Ash Tool and Grate Lifter)</t>
  </si>
  <si>
    <t>Oval Junior Ceramic Bottom</t>
  </si>
  <si>
    <t>Oval Junior Ceramic Top</t>
  </si>
  <si>
    <t>Oval Junior Ceramic Firebox</t>
  </si>
  <si>
    <t>Oval Junior Ceramic Refractory Plate</t>
  </si>
  <si>
    <t>Oval Junior Spring Loaded Hinge Mechanism</t>
  </si>
  <si>
    <t>Oval Junior Cast Iron Charcoal Grate</t>
  </si>
  <si>
    <t>Oval Junior Band for Hinge (each)</t>
  </si>
  <si>
    <t>Oval Large SS Bottom Vent Door</t>
  </si>
  <si>
    <t>Oval Large Ceramic Bottom</t>
  </si>
  <si>
    <t>Oval Large Ceramic Top</t>
  </si>
  <si>
    <t>Oval Large Ceramic Firebox</t>
  </si>
  <si>
    <t>Oval Large Cast Iron Charcoal Grate</t>
  </si>
  <si>
    <t>Oval Large Band for Hinge (each)</t>
  </si>
  <si>
    <t>Oval XL Ceramic Bottom</t>
  </si>
  <si>
    <t>Oval XL Ceramic Top</t>
  </si>
  <si>
    <t>Oval XL Ceramic Firebox</t>
  </si>
  <si>
    <t>Oval XL Spring Loaded Hinge Mechanism</t>
  </si>
  <si>
    <t>Oval XL Cast Iron Charcoal Grate</t>
  </si>
  <si>
    <t>Oval XL Band for Hinge (each)</t>
  </si>
  <si>
    <t>Oval XL Stainless Steel Bottom Vent Door</t>
  </si>
  <si>
    <t>Oval XL Ceramic Refractory Plate</t>
  </si>
  <si>
    <t>Oval XL Handle</t>
  </si>
  <si>
    <t>Kamado Ceramic Bottom</t>
  </si>
  <si>
    <t>Kamado Ceramic Top</t>
  </si>
  <si>
    <t>Kamado XL Ceramic Firebox</t>
  </si>
  <si>
    <t>PG200040</t>
  </si>
  <si>
    <t>PG00900, PG00778, PG00771, PG00775</t>
  </si>
  <si>
    <t>Oval XL/Kamado Cast Iron Chimney Top</t>
  </si>
  <si>
    <t>PG00900 or PG00778 w/PG00370 or PG00602;  PG00775 w/PG00370;  PG00774 w/PG00605</t>
  </si>
  <si>
    <t>Oval JR Band for Hinge (each)</t>
  </si>
  <si>
    <t>Oval XL Series 400</t>
  </si>
  <si>
    <t>Oval LG Series 300</t>
  </si>
  <si>
    <t>Oval JR Series 200</t>
  </si>
  <si>
    <t>Kamado Round Series</t>
  </si>
  <si>
    <t>Misc</t>
  </si>
  <si>
    <t>PG00802T</t>
  </si>
  <si>
    <t>Event Tent, 10 x 10 x 8-ft Tall</t>
  </si>
  <si>
    <t>PG00809</t>
  </si>
  <si>
    <t>Accessory Center, Freestanding (2 Boxes)</t>
  </si>
  <si>
    <t>PG00810</t>
  </si>
  <si>
    <t>Primo Hang Tag</t>
  </si>
  <si>
    <t>PG00814</t>
  </si>
  <si>
    <t>Competition Window Cling</t>
  </si>
  <si>
    <t>PG00815</t>
  </si>
  <si>
    <t>Usa Window Cling</t>
  </si>
  <si>
    <t>USA Window Cling</t>
  </si>
  <si>
    <t>PG00816</t>
  </si>
  <si>
    <t>Primo Authorized Dealer Logo Banner (36 x 24)</t>
  </si>
  <si>
    <t>PG00817</t>
  </si>
  <si>
    <t>Primo Oval Smokes Round Banner (72 x 36)</t>
  </si>
  <si>
    <t>PG00818</t>
  </si>
  <si>
    <t>Primo Outdoor Flag (24 x 134)</t>
  </si>
  <si>
    <t>PG0120001</t>
  </si>
  <si>
    <t>Burn Protector, Ceramic U-Shape, Old Gas Unit</t>
  </si>
  <si>
    <t>PG0130802</t>
  </si>
  <si>
    <t>PG0130803</t>
  </si>
  <si>
    <t>PG0130804</t>
  </si>
  <si>
    <t>PG0131803</t>
  </si>
  <si>
    <t>PG0132300</t>
  </si>
  <si>
    <t>Side Table for AIO Cradle</t>
  </si>
  <si>
    <t>PG0136902</t>
  </si>
  <si>
    <t>PG0140001</t>
  </si>
  <si>
    <t>Support Rack, SS for G420</t>
  </si>
  <si>
    <t>PG0142001</t>
  </si>
  <si>
    <t>Ceramic Bottom for G420</t>
  </si>
  <si>
    <t>PG0142002</t>
  </si>
  <si>
    <t>Ceramic Top for G420</t>
  </si>
  <si>
    <t>PG0142003</t>
  </si>
  <si>
    <t>Basket, Internal SS for G420</t>
  </si>
  <si>
    <t>PG0142004</t>
  </si>
  <si>
    <t>Flavor Grate, SS for G420</t>
  </si>
  <si>
    <t>PG0142005</t>
  </si>
  <si>
    <t>Cooking Grate, SS for G420</t>
  </si>
  <si>
    <t>PG0142006</t>
  </si>
  <si>
    <t>Handle, SS for G420</t>
  </si>
  <si>
    <t>PG0142007</t>
  </si>
  <si>
    <t>Orifice, Gas Conversion</t>
  </si>
  <si>
    <t>PG0142008</t>
  </si>
  <si>
    <t>Cart Base with Drawers for G420</t>
  </si>
  <si>
    <t>PG0142009</t>
  </si>
  <si>
    <t>Metal Frame, Upper for G420</t>
  </si>
  <si>
    <t>PG0142010</t>
  </si>
  <si>
    <t>Front Panel, SS for G420</t>
  </si>
  <si>
    <t>PG0142011</t>
  </si>
  <si>
    <t>Table Shroud, Inside Side SS for G420</t>
  </si>
  <si>
    <t>PG0142012</t>
  </si>
  <si>
    <t>Drip Tray, SS for G420</t>
  </si>
  <si>
    <t>PG0142013</t>
  </si>
  <si>
    <t>Side Table, Fold Down SS for G420</t>
  </si>
  <si>
    <t>PG0142014</t>
  </si>
  <si>
    <t>Hinge Assembly for G420</t>
  </si>
  <si>
    <t>PG0142015</t>
  </si>
  <si>
    <t>Knob, Control for G420</t>
  </si>
  <si>
    <t>PG0142016</t>
  </si>
  <si>
    <t>Name Plate, Primo</t>
  </si>
  <si>
    <t>PG0142017</t>
  </si>
  <si>
    <t>Gas Valve</t>
  </si>
  <si>
    <t>PG0142018</t>
  </si>
  <si>
    <t>Knob, Electronic Ignition</t>
  </si>
  <si>
    <t>PG0142019</t>
  </si>
  <si>
    <t>Ceramic Electrode</t>
  </si>
  <si>
    <t>PG0142020</t>
  </si>
  <si>
    <t>Tunnel Box, Gas Pilot</t>
  </si>
  <si>
    <t>PG0142021</t>
  </si>
  <si>
    <t>Hose with Disconnect, Nat</t>
  </si>
  <si>
    <t>PG0142022</t>
  </si>
  <si>
    <t>Manifold with Clamps</t>
  </si>
  <si>
    <t>PG0142023</t>
  </si>
  <si>
    <t>Hose with Regulator Hookup</t>
  </si>
  <si>
    <t>PG0142025</t>
  </si>
  <si>
    <t>Label, Caution</t>
  </si>
  <si>
    <t>PG0142026</t>
  </si>
  <si>
    <t>Outer Box for G420C Free-Standing</t>
  </si>
  <si>
    <t>PG0142027</t>
  </si>
  <si>
    <t>Tray for G420C Built-In</t>
  </si>
  <si>
    <t>PG0142028</t>
  </si>
  <si>
    <t>Outer Box for G420H Built-In</t>
  </si>
  <si>
    <t>PG0142029</t>
  </si>
  <si>
    <t>Tray for G420H Built-In</t>
  </si>
  <si>
    <t>PG0142030</t>
  </si>
  <si>
    <t>Manual for G420 Grill</t>
  </si>
  <si>
    <t>PG0142031</t>
  </si>
  <si>
    <t>Pallet for G420 Head Only</t>
  </si>
  <si>
    <t>PG0142032</t>
  </si>
  <si>
    <t>Burner, Low with Mounting Tab for G420</t>
  </si>
  <si>
    <t>PG0142033</t>
  </si>
  <si>
    <t>Burner, High with Mounting Tab for G420</t>
  </si>
  <si>
    <t>PG0142034</t>
  </si>
  <si>
    <t>Smoker Box, V-Shaped</t>
  </si>
  <si>
    <t>PG0174005</t>
  </si>
  <si>
    <t>PG0175005</t>
  </si>
  <si>
    <t>PG0177101</t>
  </si>
  <si>
    <t>Hinge, Bands, and Handle for Kamado, without Brackets for Side Tables</t>
  </si>
  <si>
    <t>PG0177301</t>
  </si>
  <si>
    <t>Hinge, Bands, Handle, Brackets for Side Shelves, Kamado</t>
  </si>
  <si>
    <t>Hinge, Bands, Handle, Brackets for Kamado, w/ Brackets for SideTables</t>
  </si>
  <si>
    <t>PG0177303</t>
  </si>
  <si>
    <t>PG0177305</t>
  </si>
  <si>
    <t>Ash Tool for AIO</t>
  </si>
  <si>
    <t>PG0177403</t>
  </si>
  <si>
    <t>PG0177404</t>
  </si>
  <si>
    <t>PG0177406</t>
  </si>
  <si>
    <t>PG0177407</t>
  </si>
  <si>
    <t>PG0177408</t>
  </si>
  <si>
    <t>PG0177409</t>
  </si>
  <si>
    <t>PG0177411</t>
  </si>
  <si>
    <t>PG0177412</t>
  </si>
  <si>
    <t>PG0177413</t>
  </si>
  <si>
    <t>PG0177503</t>
  </si>
  <si>
    <t>PG0177504</t>
  </si>
  <si>
    <t>Oval Large Ceramic Plate</t>
  </si>
  <si>
    <t>PG0177505</t>
  </si>
  <si>
    <t>PG0177507</t>
  </si>
  <si>
    <t>PG0177509</t>
  </si>
  <si>
    <t>PG0177803</t>
  </si>
  <si>
    <t>PG0177805</t>
  </si>
  <si>
    <t>PG0177806</t>
  </si>
  <si>
    <t>PG0177807</t>
  </si>
  <si>
    <t>PG0177808</t>
  </si>
  <si>
    <t>PG0177809</t>
  </si>
  <si>
    <t>PG0177810</t>
  </si>
  <si>
    <t>PG0177812</t>
  </si>
  <si>
    <t>PG0177813</t>
  </si>
  <si>
    <t>PG0177903</t>
  </si>
  <si>
    <t>Firebox, Kamado</t>
  </si>
  <si>
    <t>PG0177904</t>
  </si>
  <si>
    <t>PG0177907</t>
  </si>
  <si>
    <t>PG0177909</t>
  </si>
  <si>
    <t>PG0178005</t>
  </si>
  <si>
    <t>Oval XL AIO</t>
  </si>
  <si>
    <t>PG0200012</t>
  </si>
  <si>
    <t>PG0200033</t>
  </si>
  <si>
    <t>Thermometer with Bezel for Oval XL 400, Jack Daniels XL 400</t>
  </si>
  <si>
    <t>PG0200035</t>
  </si>
  <si>
    <t>PG0200036</t>
  </si>
  <si>
    <t>Caster, Cradle Locking for AIO</t>
  </si>
  <si>
    <t>PG0200037</t>
  </si>
  <si>
    <t>Caster, Cradle Non-Locking for AIO</t>
  </si>
  <si>
    <t>PG0200038</t>
  </si>
  <si>
    <t>Caster, Locking for Cypress Tables</t>
  </si>
  <si>
    <t>PG0200039</t>
  </si>
  <si>
    <t>Caster, Non-Locking for Cypress Table</t>
  </si>
  <si>
    <t>PG0200040</t>
  </si>
  <si>
    <t>PG0200047</t>
  </si>
  <si>
    <t>Caster, Locking for Cart</t>
  </si>
  <si>
    <t>PG0200048</t>
  </si>
  <si>
    <t>Caster, Non-Locking for Cart</t>
  </si>
  <si>
    <t>PGKN6306</t>
  </si>
  <si>
    <t>Knife, 7.5-In Santoku</t>
  </si>
  <si>
    <t>PGKN6313</t>
  </si>
  <si>
    <t>Knife, 6-In Chef</t>
  </si>
  <si>
    <t>Prices subject to change without notice</t>
  </si>
  <si>
    <t>PGCXL</t>
  </si>
  <si>
    <t>PGCLG</t>
  </si>
  <si>
    <t>PGCJR</t>
  </si>
  <si>
    <t>PGCR</t>
  </si>
  <si>
    <t>Oval XL Stainless Cooking Grates (each)</t>
  </si>
  <si>
    <t>Oval Large Stainless Cooking Grates (each)</t>
  </si>
  <si>
    <t>Oval Junior Stainless Cooking Grates (each)</t>
  </si>
  <si>
    <t>Replacement Gasket for Oval JR 200, Round &amp; Oval G 420</t>
  </si>
  <si>
    <t>Round Ceramic Bottom</t>
  </si>
  <si>
    <t>Round Ceramic Top</t>
  </si>
  <si>
    <t>Round XL Ceramic Firebox</t>
  </si>
  <si>
    <t>Round Stainless Cooking Grates</t>
  </si>
  <si>
    <t>Round Cast Iron Charcoal Grate</t>
  </si>
  <si>
    <t>Round Stainless Steel Bottom Vent Door</t>
  </si>
  <si>
    <t>Thermometer for Oval JR 200, LG 300, Round</t>
  </si>
  <si>
    <t>PG1000211</t>
  </si>
  <si>
    <t>PG1000418</t>
  </si>
  <si>
    <t>PG1000206</t>
  </si>
  <si>
    <t>PG1000203</t>
  </si>
  <si>
    <t>PG1000196</t>
  </si>
  <si>
    <t>PG1000212</t>
  </si>
  <si>
    <t>PG1000207</t>
  </si>
  <si>
    <t>Hinge Handle for Oval LG</t>
  </si>
  <si>
    <t>PG1000204</t>
  </si>
  <si>
    <t>PG1000200</t>
  </si>
  <si>
    <t>Oval Large Spring Loaded Hinge Mechanism</t>
  </si>
  <si>
    <t>PG1000201</t>
  </si>
  <si>
    <t>PG1000213</t>
  </si>
  <si>
    <t>Hinge Handle for Oval JR</t>
  </si>
  <si>
    <t>PG1000208</t>
  </si>
  <si>
    <t>PG1000197</t>
  </si>
  <si>
    <t>Oval Junior Aluminum Junior Chimney Top</t>
  </si>
  <si>
    <t>Chimney, Aluminum for Oval LG, XL, Round</t>
  </si>
  <si>
    <t>PG1000205</t>
  </si>
  <si>
    <t>PG1000210</t>
  </si>
  <si>
    <t>Round Band for Hinge (each)</t>
  </si>
  <si>
    <t>Hinge Handle for Round</t>
  </si>
  <si>
    <t>PG1000209</t>
  </si>
  <si>
    <t>Round Spring Loaded Hinge Mechanism</t>
  </si>
  <si>
    <t>PG1000202</t>
  </si>
  <si>
    <t>Island Top, 2-Piece, for XL 400, LG 300 (req PG00368 Cart)</t>
  </si>
  <si>
    <t>Extension Rack for JR 200, Kamado (1 pc)</t>
  </si>
  <si>
    <t>Heat Deflector Rack/Drip Pan Rack for JR 200 (2 pcs.)</t>
  </si>
  <si>
    <t>Cast Iron Firebox Divider for JR 200 (1 pc)</t>
  </si>
  <si>
    <t>Extension Rack for LG 300, Kamado (1 pc)</t>
  </si>
  <si>
    <t>Heat Deflector Rack/Drip Pan Rack for LG 300 (2 pcs.)</t>
  </si>
  <si>
    <t>Island Top, 2-Piece, for JR 200 (req PG00318 Cart)</t>
  </si>
  <si>
    <t>Cart Base with Basket for JR 200</t>
  </si>
  <si>
    <t>Stainless Steel Side Shelves for JR 200 (req PG00318 Cart)</t>
  </si>
  <si>
    <t>Cart Base with Basket and SS Side Shelves for JR 200</t>
  </si>
  <si>
    <t>Primo GO Portable Top for JR 200 (Use with or without Primo GO Base #322)</t>
  </si>
  <si>
    <t>Primo GO Base for JR 200 (Requires #321 GO Top)</t>
  </si>
  <si>
    <t>Heat Deflector Plates for XL 400, G420 (2 pcs.)</t>
  </si>
  <si>
    <t>Heat Deflector Plates for XL 400 &amp; Oval G420 (2 pcs.)</t>
  </si>
  <si>
    <t>Heat Deflector Plates for JR 200 (2 pcs.)</t>
  </si>
  <si>
    <t>Heat Deflector Plates for LG 300 (2 pcs.)</t>
  </si>
  <si>
    <t>Island Top, 1-Piece, for XL 400 (req PG00368 Cart)</t>
  </si>
  <si>
    <t>Island Top, 1-Piece, for LG 300 (req PG00368 Cart)</t>
  </si>
  <si>
    <t>Extension Rack for XL 400, Kamado (1 pc)</t>
  </si>
  <si>
    <t>Heat Deflector Rack/Drip Pan Rack for XL 400 (2 pcs.)</t>
  </si>
  <si>
    <t>Cast Iron Firebox Divider for XL 400 (1 pc)</t>
  </si>
  <si>
    <t>V Rack for XL 400, LG 300, JR 200, Kamado</t>
  </si>
  <si>
    <t>Baking Stone, Glazed Ceramic (16-inch) for XL 400, LG 300, Kamado</t>
  </si>
  <si>
    <t>Thermometer, Remote Wireless</t>
  </si>
  <si>
    <t>Baking Stone, Glazed Ceramic (13-inch) for XL 400, LG 300, JR 200, Kamado</t>
  </si>
  <si>
    <t>Rib Rack, 9-Slot, for XL 400</t>
  </si>
  <si>
    <t>Rib Rack, 5-Slot, for XL 400, LG 300, JR 200, Kamado</t>
  </si>
  <si>
    <t>Cast Iron Firebox Divider for LG 300 (1 pc)</t>
  </si>
  <si>
    <t>Baking Stone, Natural Finish Ceramic (16-inch) for XL 400, LG 300, Kamado</t>
  </si>
  <si>
    <t>Baking Stone, Natural Finish Ceramic (13-inch) for XL 400, LG 300, JR 200, Kamado</t>
  </si>
  <si>
    <t>PG00351</t>
  </si>
  <si>
    <t>Oval Fredstone 23-IN X 16-IN for X-Large Primo</t>
  </si>
  <si>
    <t xml:space="preserve">CUR - FREDSTONE, OVAL 23-IN X 16-IN                         </t>
  </si>
  <si>
    <t>PG00352</t>
  </si>
  <si>
    <t>Round Fredstone 16-IN</t>
  </si>
  <si>
    <t xml:space="preserve">CUR - FREDSTONE, 16-IN                                      </t>
  </si>
  <si>
    <t>PG00353</t>
  </si>
  <si>
    <t>Round Fredstone 19-IN</t>
  </si>
  <si>
    <t xml:space="preserve">CUR - FREDSTONE, 19-IN                                      </t>
  </si>
  <si>
    <t>PG00354</t>
  </si>
  <si>
    <t>Oval Fredstone 18-IN X 16-IN for Large Primo</t>
  </si>
  <si>
    <t xml:space="preserve">CUR - FREDSTONE, OVAL 18-IN X 16-IN                         </t>
  </si>
  <si>
    <t>Thermometer, Instant Read</t>
  </si>
  <si>
    <t>Cast Iron Griddle for XL 400, Flat and Grooved Sides, (1 pc)</t>
  </si>
  <si>
    <t>Searing Grate, Cast Iron, for XL 400 (1 pc)</t>
  </si>
  <si>
    <t>Cast Iron Griddle for JR 200, Flat and Grooved Sides, (1 pc)</t>
  </si>
  <si>
    <t>Searing Grate, Cast Iron, for JR 200 (1 pc)</t>
  </si>
  <si>
    <t>Searing Grate, Cast Iron, for LG 300 (1 pc)</t>
  </si>
  <si>
    <t>Cast Iron Griddle for LG 300, Flat and Grooved Sides, (1 pc)</t>
  </si>
  <si>
    <t>Cart Base with Basket for XL 400, LG 300</t>
  </si>
  <si>
    <t>Cart Base with Basket for XL 400, LG 300PG</t>
  </si>
  <si>
    <t>Stainless Steel Side Shelves for XL 400, LG 300 (req PG00368 Cart)</t>
  </si>
  <si>
    <t>Cart Base with Basket and SS Side Shelves for XL 400, LG 300</t>
  </si>
  <si>
    <t>Grill Cover for XL 400 All-In-One</t>
  </si>
  <si>
    <t>Grill Cover for XL 400 (in 600 table) and Kamado in Table (in 601 table)</t>
  </si>
  <si>
    <t>Grill Cover for All-In-One Grills - Kamado, JR 200, LG 300</t>
  </si>
  <si>
    <t>Grill Cover for XL 400 in Cart with SS Side Tables or Cypress Compact Table, LG 300 in Cart with SS Side Tables, JR 200 in Cypress Table</t>
  </si>
  <si>
    <t>Grill Cover for JR 200 in Cart</t>
  </si>
  <si>
    <t>Grill Cover for XL 400 with Island Top, LG 300 with Island Top</t>
  </si>
  <si>
    <t>Grill Cover for XL 400 with Countertop Table</t>
  </si>
  <si>
    <t>Grill Cover for LG 300 or JR 200 with Countertop Table</t>
  </si>
  <si>
    <t>Grill Cover for LG 300 or Oval JR 200 with Countertop Table</t>
  </si>
  <si>
    <t>Grill Cover for G420C Gas Grill</t>
  </si>
  <si>
    <t>Chicken Tickler by John Henry (11 oz. Bottle)</t>
  </si>
  <si>
    <t>Peach Summer by John Henry (11 oz. Bottle)</t>
  </si>
  <si>
    <t>Pecan Rub by John Henry (11 oz. Bottle)</t>
  </si>
  <si>
    <t>Garlic Pepper by John Henry (11 oz. Bottle)</t>
  </si>
  <si>
    <t>Honey BBQ Sauce by John Henry (16 oz. Bottle)</t>
  </si>
  <si>
    <t>Cypress Table for XL 400 (incl PG00400)</t>
  </si>
  <si>
    <t>Cypress Table, Compact, for XL 400 (incl PG00400)</t>
  </si>
  <si>
    <t>Cypress All Event Grill Table for XL 400 AND JR 200 (incl PG00400 x 2)</t>
  </si>
  <si>
    <t>Cypress Table for JR 200 (incl PG00400)</t>
  </si>
  <si>
    <t>Cypress Countertop Table for XL 400 (incl PG00400)</t>
  </si>
  <si>
    <t>Cypress Countertop Table for LG 300 (incl PG00400)</t>
  </si>
  <si>
    <t>Cypress Countertop Table for JR 200 (incl PG00400)</t>
  </si>
  <si>
    <t>Ash Tool, Curved - Primo</t>
  </si>
  <si>
    <t>Island Top, 1-Piece, for XL 400, Jack Daniel’s Edition (req PG00368 Cart)</t>
  </si>
  <si>
    <t>Island Top, 2-Piece, for XL 400, Jack Daniel’s Edition (req PG00368 Cart)</t>
  </si>
  <si>
    <t>Basket for Cart, for XL 400, LG 300</t>
  </si>
  <si>
    <t>Casters for XL 400, LG 300 (Set Of 4)</t>
  </si>
  <si>
    <t>Hardware Pack for Cart for XL 400, LG 300</t>
  </si>
  <si>
    <t>Casters for JR 200 (Set Of 4)</t>
  </si>
  <si>
    <t>Side Tables, SS for Cart, for XL 400, LG 300</t>
  </si>
  <si>
    <t>Flavor Grate, SS, for G420 (each)</t>
  </si>
  <si>
    <t>Cooking Grate, SS, for G420 (each)</t>
  </si>
  <si>
    <t>Cradle and Side Tables for JR 200 AIO</t>
  </si>
  <si>
    <t>Cradle and Side Tables for LG 300 AIO</t>
  </si>
  <si>
    <t>Hinge, Bands, Handle, Brackets for Kamado, w/ Brackets for Side Tables</t>
  </si>
  <si>
    <t>Brackets for Side Table, Kamado AIO, Old (Set Of 4)</t>
  </si>
  <si>
    <t>JR 200 Ceramic Bottom</t>
  </si>
  <si>
    <t>JR 200 Ceramic Top</t>
  </si>
  <si>
    <t>JR 200 Ceramic Firebox</t>
  </si>
  <si>
    <t>JR 200 Ceramic Plate</t>
  </si>
  <si>
    <t>Cooking Grate, Porcelain, for JR 200 (1 pc)</t>
  </si>
  <si>
    <t>Cooking Grate, Porcelain, for JR 200 (each)</t>
  </si>
  <si>
    <t>JR 200 Spring Loaded Hinge Mechanism</t>
  </si>
  <si>
    <t>Charcoal Grate, Cast Iron, for JR 200</t>
  </si>
  <si>
    <t>Chimney, Cast Iron for JR 200</t>
  </si>
  <si>
    <t>SS Bottom Vent Door for LG 300, JR 200</t>
  </si>
  <si>
    <t>Hinge Handle for LG 300, JR 200</t>
  </si>
  <si>
    <t>Replacement Gasket for JR 200, Kamado &amp; G420</t>
  </si>
  <si>
    <t>LG 300 Ceramic Bottom</t>
  </si>
  <si>
    <t>LG 300 Ceramic Top</t>
  </si>
  <si>
    <t>LG 300 Ceramic Firebox</t>
  </si>
  <si>
    <t>LG 300 Ceramic Plate</t>
  </si>
  <si>
    <t>Cooking Grate, Porcelain for LG 300(1 pc)</t>
  </si>
  <si>
    <t>Charcoal Grate, Cast Iron, for LG 300</t>
  </si>
  <si>
    <t>Hinge Band for LG 300 (Individual)</t>
  </si>
  <si>
    <t>XL 400 Ceramic Bottom</t>
  </si>
  <si>
    <t>XL 400 Ceramic Top</t>
  </si>
  <si>
    <t>XL 400 Ceramic Firebox</t>
  </si>
  <si>
    <t>Cooking Grate, Porcelain for XL 400 (1 pc)</t>
  </si>
  <si>
    <t>Hinge Spring Assembly for XL 400, LG 300</t>
  </si>
  <si>
    <t>Charcoal Grate, Cast Iron, for XL 400</t>
  </si>
  <si>
    <t>Hinge Cover with Tabs for XL 400, LG 300</t>
  </si>
  <si>
    <t>Hinge Band for XL 400 (Individual)</t>
  </si>
  <si>
    <t>SS Bottom Vent Door for XL 400</t>
  </si>
  <si>
    <t>Ceramic Plate for XL 400</t>
  </si>
  <si>
    <t>Hinge Handle for XL 400</t>
  </si>
  <si>
    <t>Replacement Gasket for XL 400, LG 300</t>
  </si>
  <si>
    <t>Cooking Grate, Porcelain for Kamado</t>
  </si>
  <si>
    <t>SS Bottom Vent Door for Kamado</t>
  </si>
  <si>
    <t>Charcoal Grate, Cast Iron, for Kamado</t>
  </si>
  <si>
    <t>Cradle and Side Tables for XL 400 AIO</t>
  </si>
  <si>
    <t>Thermometer for LG 300, JR 200, Kamado</t>
  </si>
  <si>
    <t>Oval JR 200, LG 300, Kamado</t>
  </si>
  <si>
    <t>Thermometer with Bezel/Sleeve for XL 400</t>
  </si>
  <si>
    <t>Clip Kit, Bottom Band for XL 400</t>
  </si>
  <si>
    <t>Chimney, Cast Iron for XL 400, LG 300, Kamado</t>
  </si>
  <si>
    <t>Chimney, Cast Iron, for XL 400, Kamado</t>
  </si>
  <si>
    <t xml:space="preserve">PGCJR                         </t>
  </si>
  <si>
    <t xml:space="preserve">CUR - KIT, PRECISION CONTROL, OVAL JR                       </t>
  </si>
  <si>
    <t xml:space="preserve">PGCJRC                        </t>
  </si>
  <si>
    <t>Oval Junior All-In-One (Heavy-Duty Stand, Side Shelves, Ash Tool and Grate Lifter)</t>
  </si>
  <si>
    <t xml:space="preserve">CUR - GRILL, OVAL JR ALL-IN-ONE                             </t>
  </si>
  <si>
    <t xml:space="preserve">PGCJRCG                       </t>
  </si>
  <si>
    <t>Oval Junior All-In-One (Heavy-Duty Stand, Side Shelves, Ash Tool and Grate Lifter) Global Packaging</t>
  </si>
  <si>
    <t xml:space="preserve">PGCJRCQ                       </t>
  </si>
  <si>
    <t>Oval Junior All-In-One (Heavy-Duty Stand, Side Shelves, Ash Tool and Grate Lifter) Extra Packaging</t>
  </si>
  <si>
    <t xml:space="preserve">PGCJRH                        </t>
  </si>
  <si>
    <t>Oval Junior Charcoal Grill</t>
  </si>
  <si>
    <t xml:space="preserve">CUR - GRILL, OVAL JR                                        </t>
  </si>
  <si>
    <t xml:space="preserve">PGCJRHG                       </t>
  </si>
  <si>
    <t>Oval Junior Charcoal Grill Global Packaging</t>
  </si>
  <si>
    <t xml:space="preserve">PGCJRHQ                       </t>
  </si>
  <si>
    <t>Oval Junior Charcoal Grill Extra Packaging</t>
  </si>
  <si>
    <t xml:space="preserve">PGCLG                         </t>
  </si>
  <si>
    <t xml:space="preserve">CUR - KIT, PRECISION CONTROL, OVAL LG                       </t>
  </si>
  <si>
    <t xml:space="preserve">PGCLGC                        </t>
  </si>
  <si>
    <t>Oval Large Charcoal All-In-One (Heavy-Duty Stand, Side Shelves, Ash Tool and Grate Lifter)</t>
  </si>
  <si>
    <t xml:space="preserve">CUR - GRILL, OVAL LG ALL-IN-ONE                             </t>
  </si>
  <si>
    <t xml:space="preserve">PGCLGCG                       </t>
  </si>
  <si>
    <t>Oval Large Charcoal All-In-One (Heavy-Duty Stand, Side Shelves, Ash Tool and Grate Lifter) Global Packaging</t>
  </si>
  <si>
    <t xml:space="preserve">PGCLGCQ                       </t>
  </si>
  <si>
    <t>Oval Large Charcoal All-In-One (Heavy-Duty Stand, Side Shelves, Ash Tool and Grate Lifter) Extra Packaging</t>
  </si>
  <si>
    <t xml:space="preserve">PGCLGH                        </t>
  </si>
  <si>
    <t>Oval Large Charcoal Grill</t>
  </si>
  <si>
    <t xml:space="preserve">CUR - GRILL, OVAL LG                                        </t>
  </si>
  <si>
    <t xml:space="preserve">PGCLGHG                       </t>
  </si>
  <si>
    <t>Oval Large Charcoal Grill Global Packaging</t>
  </si>
  <si>
    <t xml:space="preserve">PGCLGHQ                       </t>
  </si>
  <si>
    <t>Oval Large Charcoal Grill Extra Packaging</t>
  </si>
  <si>
    <t xml:space="preserve">PGCR                          </t>
  </si>
  <si>
    <t xml:space="preserve">CUR - KIT, PRECISION CONTROL, ROUND                         </t>
  </si>
  <si>
    <t xml:space="preserve">PGCRC                         </t>
  </si>
  <si>
    <t>Round - All-In-One (Stand, Side Shelves, Ash Tool and Grate Lifter)</t>
  </si>
  <si>
    <t xml:space="preserve">CUR - GRILL, ROUND, ALL-IN-ONE                              </t>
  </si>
  <si>
    <t xml:space="preserve">PGCRCG                        </t>
  </si>
  <si>
    <t>Round - All-In-One (Stand, Side Shelves, Ash Tool and Grate Lifter) Global Packaging</t>
  </si>
  <si>
    <t xml:space="preserve">PGCRCQ                        </t>
  </si>
  <si>
    <t>Round - All-In-One (Stand, Side Shelves, Ash Tool and Grate Lifter) Extra Packaging</t>
  </si>
  <si>
    <t xml:space="preserve">PGCRH                         </t>
  </si>
  <si>
    <t>Round Charcoal Grill</t>
  </si>
  <si>
    <t xml:space="preserve">CUR - GRILL, ROUND                                          </t>
  </si>
  <si>
    <t xml:space="preserve">PGCRHG                        </t>
  </si>
  <si>
    <t>Round Charcoal Grill Global Packaging</t>
  </si>
  <si>
    <t xml:space="preserve">PGCRHQ                        </t>
  </si>
  <si>
    <t>Round Charcoal Grill Extra Packaging</t>
  </si>
  <si>
    <t xml:space="preserve">PGCXL                         </t>
  </si>
  <si>
    <t xml:space="preserve">CUR - KIT, PRECISION CONTROL, OVAL XL                       </t>
  </si>
  <si>
    <t xml:space="preserve">PGCXLC                        </t>
  </si>
  <si>
    <t>Oval X-Large Charcoal All-In-One (Heavy-Duty Stand, Side Shelves, Ash Tool and Grate Lifter)</t>
  </si>
  <si>
    <t xml:space="preserve">CUR - GRILL, OVAL XL, ALL-IN-ONE                            </t>
  </si>
  <si>
    <t xml:space="preserve">PGCXLCG                       </t>
  </si>
  <si>
    <t>Oval X-Large Charcoal All-In-One (Heavy-Duty Stand, Side Shelves, Ash Tool and Grate Lifter) Global Packaging</t>
  </si>
  <si>
    <t xml:space="preserve">PGCXLCQ                       </t>
  </si>
  <si>
    <t>Oval X-Large Charcoal All-In-One (Heavy-Duty Stand, Side Shelves, Ash Tool and Grate Lifter) Extra Packaging</t>
  </si>
  <si>
    <t xml:space="preserve">PGCXLH                        </t>
  </si>
  <si>
    <t>Oval X-Large Charcoal Grill</t>
  </si>
  <si>
    <t xml:space="preserve">CUR - GRILL, OVAL XL                                        </t>
  </si>
  <si>
    <t xml:space="preserve">PGCXLHG                       </t>
  </si>
  <si>
    <t>Oval X-Large Charcoal Grill Global Packaging</t>
  </si>
  <si>
    <t xml:space="preserve">PGCXLHJ                       </t>
  </si>
  <si>
    <t>Oval X-Large Charcoal Grill Jack Daniels Edition</t>
  </si>
  <si>
    <t xml:space="preserve">CUR - GRILL, OVAL XL, JACK DANIELS                          </t>
  </si>
  <si>
    <t xml:space="preserve">PGCXLHJG                      </t>
  </si>
  <si>
    <t>Oval X-Large Charcoal Grill Jack Daniels Edition Global Packaging</t>
  </si>
  <si>
    <t xml:space="preserve">PGCXLHJQ                      </t>
  </si>
  <si>
    <t>Oval X-Large Charcoal Grill Jack Daniels Edition Extra Packaging</t>
  </si>
  <si>
    <t xml:space="preserve">PGCXLHQ                       </t>
  </si>
  <si>
    <t>PGEFIRE</t>
  </si>
  <si>
    <t>Electric Charcoal Starter</t>
  </si>
  <si>
    <t xml:space="preserve">CUR - ELECTRIC STARTER                                      </t>
  </si>
  <si>
    <t>SS Heat Deflector/Drip Pan Rack for G420C, G420H</t>
  </si>
  <si>
    <t>Oval G420 Gas Grill, 21,000 Btu - Cart-Mounted</t>
  </si>
  <si>
    <t>Oval G420 Gas Grill, 21,000 Btu - Head (for Built-In Applications)</t>
  </si>
  <si>
    <t>PGGXLC</t>
  </si>
  <si>
    <t>Oval X-Large Gas Grill 21,000 Btu - Cart-Mounted</t>
  </si>
  <si>
    <t xml:space="preserve">CUR - GRILL, OVAL XL GAS, WITH CART                         </t>
  </si>
  <si>
    <t>PGGXLH</t>
  </si>
  <si>
    <t>Oval X-Large Gas Grill, 21,000 Btu - Head (for Built-In Applications)</t>
  </si>
  <si>
    <t xml:space="preserve">CUR - GRILL, OVAL XL GAS, HEAD ONLY                         </t>
  </si>
  <si>
    <t>PGJRDP</t>
  </si>
  <si>
    <t xml:space="preserve">NPR - DRIP PAN, HALF, OVAL JR                               </t>
  </si>
  <si>
    <t>PGJRR</t>
  </si>
  <si>
    <t>Oval Junior Rotisserie Kit</t>
  </si>
  <si>
    <t xml:space="preserve">CUR - ROTISSERIE, OVAL JR                                   </t>
  </si>
  <si>
    <t>PGLGDP</t>
  </si>
  <si>
    <t xml:space="preserve">NPR - DRIP PAN, HALF, OVAL LG                               </t>
  </si>
  <si>
    <t>PGLGR</t>
  </si>
  <si>
    <t>Oval Large Rotisserie Kit</t>
  </si>
  <si>
    <t xml:space="preserve">CUR - ROTISSERIE, OVAL LG                                   </t>
  </si>
  <si>
    <t>PGRBF</t>
  </si>
  <si>
    <t>3-Sided Basket for Rotisserie</t>
  </si>
  <si>
    <t xml:space="preserve">CUR - FISH BASKET, 3-SIDED FOR ROTISSERIE                   </t>
  </si>
  <si>
    <t>PGRBK</t>
  </si>
  <si>
    <t>Kebab Basket for Rotisserie</t>
  </si>
  <si>
    <t xml:space="preserve">CUR - KEBAB FOR ROTISSERIE                                  </t>
  </si>
  <si>
    <t>PGRBO</t>
  </si>
  <si>
    <t>Oval Basket for Rotisserie</t>
  </si>
  <si>
    <t xml:space="preserve">CUR - OVAL BASKET FOR ROTISSERIE                            </t>
  </si>
  <si>
    <t>PGRDP</t>
  </si>
  <si>
    <t xml:space="preserve">NRP - DRIP PAN, HALF, ROUND                                 </t>
  </si>
  <si>
    <t>PGRR</t>
  </si>
  <si>
    <t>Round Rotisserie Kit</t>
  </si>
  <si>
    <t xml:space="preserve">CUR - ROTISSERIE, ROUND                                     </t>
  </si>
  <si>
    <t>PGXLDP</t>
  </si>
  <si>
    <t xml:space="preserve">NRP - DRIP PAN, HALF, OVAL XL                               </t>
  </si>
  <si>
    <t>PGXLR</t>
  </si>
  <si>
    <t>Oval X-Large Rotisserie Kit</t>
  </si>
  <si>
    <t xml:space="preserve">CUR - ROTISSERIE, OVAL XL                                   </t>
  </si>
  <si>
    <t>720968956774</t>
  </si>
  <si>
    <t>720968956767</t>
  </si>
  <si>
    <t>720968956750</t>
  </si>
  <si>
    <t>720968956743</t>
  </si>
  <si>
    <t>651772008093</t>
  </si>
  <si>
    <t>720968956262</t>
  </si>
  <si>
    <t>720968956828</t>
  </si>
  <si>
    <t>720968956583</t>
  </si>
  <si>
    <t>720968956811</t>
  </si>
  <si>
    <t>720968956910</t>
  </si>
  <si>
    <t>720968956569</t>
  </si>
  <si>
    <t>720968956903</t>
  </si>
  <si>
    <t>720968956279</t>
  </si>
  <si>
    <t>720968956842</t>
  </si>
  <si>
    <t>720968956552</t>
  </si>
  <si>
    <t>720968956835</t>
  </si>
  <si>
    <t>720968956934</t>
  </si>
  <si>
    <t>720968956545</t>
  </si>
  <si>
    <t>720968956927</t>
  </si>
  <si>
    <t>720968956255</t>
  </si>
  <si>
    <t>720968956804</t>
  </si>
  <si>
    <t>720968956538</t>
  </si>
  <si>
    <t>720968956798</t>
  </si>
  <si>
    <t>720968956897</t>
  </si>
  <si>
    <t>720968956521</t>
  </si>
  <si>
    <t>720968956880</t>
  </si>
  <si>
    <t>720968956286</t>
  </si>
  <si>
    <t>720968956866</t>
  </si>
  <si>
    <t>720968956514</t>
  </si>
  <si>
    <t>720968956859</t>
  </si>
  <si>
    <t>720968956958</t>
  </si>
  <si>
    <t>720968956507</t>
  </si>
  <si>
    <t>720968956972</t>
  </si>
  <si>
    <t>720968956491</t>
  </si>
  <si>
    <t>720968956965</t>
  </si>
  <si>
    <t>720968956941</t>
  </si>
  <si>
    <t>720968957016</t>
  </si>
  <si>
    <t>720968956781</t>
  </si>
  <si>
    <t>720968956873</t>
  </si>
  <si>
    <t>720968957030</t>
  </si>
  <si>
    <t>720968957078</t>
  </si>
  <si>
    <t>720968957047</t>
  </si>
  <si>
    <t>PGLGP</t>
  </si>
  <si>
    <t>Pizza Oven Large</t>
  </si>
  <si>
    <t>720968956378</t>
  </si>
  <si>
    <t>720968957085</t>
  </si>
  <si>
    <t>PGPLUS</t>
  </si>
  <si>
    <t>Primo Grill Controller</t>
  </si>
  <si>
    <t>720968956293</t>
  </si>
  <si>
    <t>PRIMO GRILL CONTROLLER</t>
  </si>
  <si>
    <t>720968956996</t>
  </si>
  <si>
    <t>720968956989</t>
  </si>
  <si>
    <t>720968957009</t>
  </si>
  <si>
    <t>720968957023</t>
  </si>
  <si>
    <t>PGRP</t>
  </si>
  <si>
    <t>Pizza Oven Round</t>
  </si>
  <si>
    <t>720968956354</t>
  </si>
  <si>
    <t>720968957061</t>
  </si>
  <si>
    <t>720968957054</t>
  </si>
  <si>
    <t>PGXLGRC</t>
  </si>
  <si>
    <t>Rib and Chicken Holder includes Drip Tray</t>
  </si>
  <si>
    <t>720968956392</t>
  </si>
  <si>
    <t>Rib and Chicken holder</t>
  </si>
  <si>
    <t>PGXLP</t>
  </si>
  <si>
    <t>Pizza Oven for Oval X-Large</t>
  </si>
  <si>
    <t>720968956385</t>
  </si>
  <si>
    <t>CUR - PIZZA OVEN FOR OVAL XL</t>
  </si>
  <si>
    <t>720968957092</t>
  </si>
  <si>
    <t>PG0177401R</t>
  </si>
  <si>
    <t>PG0177402R</t>
  </si>
  <si>
    <t>PG0177501R</t>
  </si>
  <si>
    <t>PG0177502R</t>
  </si>
  <si>
    <t>PG0177801R</t>
  </si>
  <si>
    <t>PG0177802R</t>
  </si>
  <si>
    <t>PG0177901R</t>
  </si>
  <si>
    <t>PG0177902R</t>
  </si>
  <si>
    <t>Precision Control Kit JR</t>
  </si>
  <si>
    <t>Precision Control Kit LG</t>
  </si>
  <si>
    <t>Precision Control Kit Round</t>
  </si>
  <si>
    <t>Precision Control Kit XL</t>
  </si>
  <si>
    <t>PGHJR</t>
  </si>
  <si>
    <t>Hinge and Handle Kit for Junior Pre &amp; Post-2015 (Includes Hinge, Bands, and Handle)</t>
  </si>
  <si>
    <t>PGHLG</t>
  </si>
  <si>
    <t>Hinge and Handle Kit for Large Post-2015 (Includes Hinge, Bands, and Handle)</t>
  </si>
  <si>
    <t>PGHLLG</t>
  </si>
  <si>
    <t>Hinge and Handle Kit for Large Pre-2015 (Includes Hinge, Bands, and Handle)</t>
  </si>
  <si>
    <t>PGHLXL</t>
  </si>
  <si>
    <t>Hinge and Handle Kit for X-Large Pre-2015 (Includes Hinge, Bands, and Handle)</t>
  </si>
  <si>
    <t>PGHR</t>
  </si>
  <si>
    <t>Hinge and Handle Kit for Round Post-2015 (Includes Hinge, Bands, and Handle)</t>
  </si>
  <si>
    <t>PGHXL</t>
  </si>
  <si>
    <t>Hinge and Handle Kit for X-Large Post-2015 (Includes Hinge, Bands, and Handle)</t>
  </si>
  <si>
    <t>PG0177302MOD</t>
  </si>
  <si>
    <t>Pre 2021 parts are While Supplies Last</t>
  </si>
  <si>
    <t>2025 Primo Parts Price List</t>
  </si>
  <si>
    <t>Effective October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</si>
</sst>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;###0"/>
    <numFmt numFmtId="165" formatCode="_(* #,##0.00000_);_(* \(#,##0.00000\);_(* &quot;-&quot;??_);_(@_)"/>
  </numFmts>
  <fonts count="28">
    <font>
      <sz val="10"/>
      <color rgb="FF000000"/>
      <name val="Times New Roman"/>
      <charset val="204"/>
    </font>
    <font>
      <sz val="10"/>
      <name val="Gotham Medium"/>
    </font>
    <font>
      <sz val="10"/>
      <color rgb="FF000000"/>
      <name val="Gotham Book"/>
      <family val="2"/>
    </font>
    <font>
      <sz val="10"/>
      <name val="Gotham Book"/>
    </font>
    <font>
      <sz val="10"/>
      <color rgb="FF000000"/>
      <name val="Gotham Medium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sz val="16"/>
      <color rgb="FF000000"/>
      <name val="Gotham Book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Gotham Book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0"/>
      <name val="Calibri"/>
      <family val="2"/>
    </font>
    <font>
      <b/>
      <sz val="8"/>
      <color theme="0"/>
      <name val="Cambria"/>
      <family val="2"/>
    </font>
    <font>
      <b/>
      <sz val="12"/>
      <color rgb="FF000000"/>
      <name val="Times New Roman"/>
      <family val="1"/>
    </font>
    <font>
      <b/>
      <sz val="16"/>
      <color theme="1"/>
      <name val="Cambria"/>
      <family val="2"/>
    </font>
    <font>
      <b/>
      <sz val="22"/>
      <color theme="1"/>
      <name val="Cambria"/>
      <family val="2"/>
      <scheme val="major"/>
    </font>
    <font>
      <sz val="10"/>
      <color rgb="FF000000"/>
      <name val="Code39AzaleaRegular2"/>
    </font>
    <font>
      <b/>
      <sz val="16"/>
      <color theme="1"/>
      <name val="Code39AzaleaRegular2"/>
    </font>
    <font>
      <sz val="8"/>
      <color theme="1"/>
      <name val="Code39AzaleaRegular2"/>
    </font>
    <font>
      <b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9"/>
      <color theme="1"/>
      <name val="Arial"/>
      <family val="2"/>
    </font>
    <font>
      <b/>
      <sz val="10"/>
      <color rgb="FF000000"/>
      <name val="Gotham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4">
    <xf numFmtId="0" fontId="0" fillId="0" borderId="0">
      <alignment horizontal="left" vertical="center" indent="1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9" fillId="0" borderId="0" applyFont="0" applyFill="0" applyBorder="0" applyProtection="0">
      <alignment horizontal="right" vertical="center"/>
    </xf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3" fillId="0" borderId="2">
      <alignment horizontal="left" vertical="top" wrapText="1" indent="1"/>
    </xf>
    <xf numFmtId="0" fontId="14" fillId="0" borderId="0"/>
    <xf numFmtId="0" fontId="19" fillId="4" borderId="0" applyNumberFormat="0" applyProtection="0">
      <alignment horizontal="left" vertical="center"/>
    </xf>
  </cellStyleXfs>
  <cellXfs count="53">
    <xf numFmtId="0" fontId="0" fillId="0" borderId="0" xfId="0" applyAlignment="1">
      <alignment horizontal="left" vertical="top"/>
    </xf>
    <xf numFmtId="44" fontId="0" fillId="0" borderId="0" xfId="75" applyFont="1" applyFill="1" applyBorder="1" applyAlignment="1">
      <alignment horizontal="left" vertical="top"/>
    </xf>
    <xf numFmtId="0" fontId="0" fillId="0" borderId="0" xfId="0" quotePrefix="1" applyAlignment="1">
      <alignment horizontal="left" vertical="top"/>
    </xf>
    <xf numFmtId="22" fontId="0" fillId="0" borderId="0" xfId="0" applyNumberFormat="1" applyAlignment="1">
      <alignment horizontal="left" vertical="top"/>
    </xf>
    <xf numFmtId="165" fontId="0" fillId="3" borderId="3" xfId="79" applyNumberFormat="1" applyFont="1" applyFill="1" applyBorder="1" applyAlignment="1">
      <alignment horizontal="center" vertical="top"/>
    </xf>
    <xf numFmtId="0" fontId="18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9" fillId="4" borderId="0" xfId="83">
      <alignment horizontal="left" vertical="center"/>
    </xf>
    <xf numFmtId="0" fontId="13" fillId="0" borderId="2" xfId="81">
      <alignment horizontal="left" vertical="top" wrapText="1" indent="1"/>
    </xf>
    <xf numFmtId="0" fontId="19" fillId="4" borderId="0" xfId="83" applyNumberFormat="1">
      <alignment horizontal="left" vertical="center"/>
    </xf>
    <xf numFmtId="0" fontId="19" fillId="4" borderId="0" xfId="83" applyAlignment="1">
      <alignment horizontal="center" vertical="center"/>
    </xf>
    <xf numFmtId="44" fontId="0" fillId="0" borderId="0" xfId="75" applyFont="1" applyBorder="1" applyAlignment="1">
      <alignment horizontal="center" vertical="center"/>
    </xf>
    <xf numFmtId="44" fontId="0" fillId="0" borderId="0" xfId="75" applyFont="1" applyFill="1" applyBorder="1" applyAlignment="1">
      <alignment horizontal="center" vertical="center"/>
    </xf>
    <xf numFmtId="44" fontId="4" fillId="0" borderId="0" xfId="75" applyFont="1" applyFill="1" applyBorder="1" applyAlignment="1">
      <alignment horizontal="center" vertical="center"/>
    </xf>
    <xf numFmtId="44" fontId="19" fillId="4" borderId="0" xfId="83" applyNumberFormat="1" applyAlignment="1">
      <alignment horizontal="center" vertical="center"/>
    </xf>
    <xf numFmtId="49" fontId="19" fillId="4" borderId="0" xfId="83" applyNumberFormat="1">
      <alignment horizontal="left" vertical="center"/>
    </xf>
    <xf numFmtId="49" fontId="9" fillId="0" borderId="0" xfId="0" applyNumberFormat="1" applyFont="1" applyAlignment="1">
      <alignment horizontal="left" vertical="top"/>
    </xf>
    <xf numFmtId="44" fontId="10" fillId="0" borderId="0" xfId="75" applyFont="1" applyFill="1" applyBorder="1" applyAlignment="1">
      <alignment horizontal="center" vertical="top"/>
    </xf>
    <xf numFmtId="0" fontId="13" fillId="0" borderId="2" xfId="8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0" fontId="22" fillId="4" borderId="0" xfId="83" applyFont="1">
      <alignment horizontal="left" vertical="center"/>
    </xf>
    <xf numFmtId="0" fontId="23" fillId="0" borderId="0" xfId="0" applyFont="1" applyAlignment="1">
      <alignment horizontal="center" vertical="center"/>
    </xf>
    <xf numFmtId="44" fontId="0" fillId="0" borderId="0" xfId="0" applyNumberFormat="1" applyAlignment="1">
      <alignment horizontal="left" vertical="top"/>
    </xf>
    <xf numFmtId="44" fontId="3" fillId="0" borderId="4" xfId="75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1" fontId="13" fillId="0" borderId="0" xfId="81" applyNumberFormat="1" applyBorder="1" applyAlignment="1" applyProtection="1">
      <alignment horizontal="center" vertical="center"/>
      <protection locked="0"/>
    </xf>
    <xf numFmtId="49" fontId="13" fillId="0" borderId="0" xfId="81" applyNumberFormat="1" applyBorder="1" applyAlignment="1">
      <alignment vertical="center"/>
    </xf>
    <xf numFmtId="0" fontId="12" fillId="0" borderId="0" xfId="81" applyFont="1" applyBorder="1" applyAlignment="1" applyProtection="1">
      <alignment horizontal="center" vertical="center"/>
      <protection hidden="1"/>
    </xf>
    <xf numFmtId="0" fontId="13" fillId="0" borderId="0" xfId="8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1" fontId="15" fillId="0" borderId="0" xfId="82" applyNumberFormat="1" applyFont="1" applyAlignment="1" applyProtection="1">
      <alignment horizontal="center" vertical="center"/>
      <protection locked="0"/>
    </xf>
    <xf numFmtId="49" fontId="16" fillId="0" borderId="0" xfId="82" applyNumberFormat="1" applyFont="1" applyAlignment="1">
      <alignment horizontal="center" vertical="center"/>
    </xf>
    <xf numFmtId="49" fontId="17" fillId="4" borderId="0" xfId="83" applyNumberFormat="1" applyFont="1" applyAlignment="1">
      <alignment horizontal="center" vertical="center" wrapText="1"/>
    </xf>
    <xf numFmtId="0" fontId="17" fillId="4" borderId="0" xfId="83" applyNumberFormat="1" applyFont="1" applyAlignment="1">
      <alignment horizontal="center" vertical="center" wrapText="1"/>
    </xf>
    <xf numFmtId="0" fontId="20" fillId="4" borderId="0" xfId="80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left" vertical="center" wrapText="1" indent="1"/>
    </xf>
    <xf numFmtId="49" fontId="25" fillId="2" borderId="1" xfId="0" applyNumberFormat="1" applyFont="1" applyFill="1" applyBorder="1" applyAlignment="1">
      <alignment horizontal="left" vertical="center" wrapText="1" inden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2" borderId="0" xfId="0" applyNumberFormat="1" applyFont="1" applyFill="1" applyAlignment="1">
      <alignment horizontal="center" vertical="center" wrapText="1"/>
    </xf>
    <xf numFmtId="44" fontId="24" fillId="2" borderId="0" xfId="75" applyFont="1" applyFill="1" applyBorder="1" applyAlignment="1">
      <alignment horizontal="center" vertical="center" wrapText="1"/>
    </xf>
    <xf numFmtId="0" fontId="26" fillId="0" borderId="2" xfId="81" applyFont="1">
      <alignment horizontal="left" vertical="top" wrapText="1" indent="1"/>
    </xf>
    <xf numFmtId="164" fontId="27" fillId="0" borderId="0" xfId="0" applyNumberFormat="1" applyFont="1" applyAlignment="1">
      <alignment vertical="center" wrapText="1"/>
    </xf>
  </cellXfs>
  <cellStyles count="84">
    <cellStyle name="Comma" xfId="79" builtinId="3"/>
    <cellStyle name="Currency" xfId="75" builtinId="4" customBuiltin="1"/>
    <cellStyle name="Currency 2" xfId="77" xr:uid="{00000000-0005-0000-0000-000002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 customBuiltin="1"/>
    <cellStyle name="Normal 11" xfId="81" xr:uid="{00000000-0005-0000-0000-00004E000000}"/>
    <cellStyle name="Normal 2" xfId="76" xr:uid="{00000000-0005-0000-0000-00004F000000}"/>
    <cellStyle name="Normal 8" xfId="82" xr:uid="{00000000-0005-0000-0000-000050000000}"/>
    <cellStyle name="Percent 2" xfId="78" xr:uid="{00000000-0005-0000-0000-000051000000}"/>
    <cellStyle name="Title" xfId="80" builtinId="15" customBuiltin="1"/>
    <cellStyle name="Title 2" xfId="83" xr:uid="{00000000-0005-0000-0000-000053000000}"/>
  </cellStyles>
  <dxfs count="55">
    <dxf>
      <font>
        <b val="0"/>
        <i val="0"/>
        <color theme="0"/>
      </font>
      <fill>
        <patternFill>
          <bgColor theme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vertical/>
        <horizontal/>
      </border>
    </dxf>
    <dxf>
      <font>
        <color theme="0"/>
      </font>
    </dxf>
    <dxf>
      <font>
        <color theme="0"/>
      </font>
    </dxf>
    <dxf>
      <font>
        <b val="0"/>
        <i val="0"/>
        <color theme="0"/>
      </font>
      <fill>
        <patternFill>
          <bgColor theme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fill>
        <patternFill>
          <bgColor theme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vertical/>
        <horizontal/>
      </border>
    </dxf>
    <dxf>
      <font>
        <b val="0"/>
        <i val="0"/>
        <color theme="0"/>
      </font>
      <fill>
        <patternFill>
          <bgColor theme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27" formatCode="m/d/yyyy\ h:mm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0" formatCode="General"/>
      <alignment horizontal="left" vertical="top" textRotation="0" wrapText="0" indent="0" justifyLastLine="0" shrinkToFit="0" readingOrder="0"/>
    </dxf>
    <dxf>
      <numFmt numFmtId="0" formatCode="General"/>
      <alignment horizontal="left" vertical="top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 xr9:uid="{00000000-0011-0000-FFFF-FFFF00000000}">
      <tableStyleElement type="wholeTable" dxfId="54"/>
      <tableStyleElement type="headerRow" dxfId="53"/>
      <tableStyleElement type="firstRowStripe" dxfId="52"/>
    </tableStyle>
    <tableStyle name="TableStyleQueryResult" pivot="0" count="3" xr9:uid="{00000000-0011-0000-FFFF-FFFF01000000}">
      <tableStyleElement type="wholeTable" dxfId="51"/>
      <tableStyleElement type="headerRow" dxfId="50"/>
      <tableStyleElement type="firstRowStripe" dxfId="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200-000000000000}" autoFormatId="0" applyNumberFormats="0" applyBorderFormats="0" applyFontFormats="1" applyPatternFormats="1" applyAlignmentFormats="0" applyWidthHeightFormats="0">
  <queryTableRefresh preserveSortFilterLayout="0" nextId="21">
    <queryTableFields count="20">
      <queryTableField id="1" name="PartNo" tableColumnId="41"/>
      <queryTableField id="2" name="ShortDesc" tableColumnId="42"/>
      <queryTableField id="3" name="Fits" tableColumnId="43"/>
      <queryTableField id="4" name="ListPrice" tableColumnId="44"/>
      <queryTableField id="5" name="Fuel" tableColumnId="45"/>
      <queryTableField id="6" name="Weight" tableColumnId="46"/>
      <queryTableField id="7" name="Created" tableColumnId="47"/>
      <queryTableField id="8" name="BtuH" tableColumnId="48"/>
      <queryTableField id="9" name="UPC" tableColumnId="49"/>
      <queryTableField id="10" name="RPart" tableColumnId="50"/>
      <queryTableField id="11" name="Description" tableColumnId="51"/>
      <queryTableField id="12" name="CtnW" tableColumnId="52"/>
      <queryTableField id="13" name="CtnD" tableColumnId="53"/>
      <queryTableField id="14" name="CtnH" tableColumnId="54"/>
      <queryTableField id="15" name="CtnComment" tableColumnId="55"/>
      <queryTableField id="16" name="PalletQty" tableColumnId="56"/>
      <queryTableField id="17" name="PalletStack" tableColumnId="57"/>
      <queryTableField id="18" name="PalletW" tableColumnId="58"/>
      <queryTableField id="19" name="PalletD" tableColumnId="59"/>
      <queryTableField id="20" name="PalletH" tableColumnId="6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ice_List___PMO_ShortDesc" displayName="Price_List___PMO_ShortDesc" ref="A1:T256" tableType="queryTable" totalsRowShown="0" headerRowDxfId="48" dataDxfId="47">
  <autoFilter ref="A1:T256" xr:uid="{00000000-0009-0000-0100-000001000000}"/>
  <tableColumns count="20">
    <tableColumn id="41" xr3:uid="{00000000-0010-0000-0000-000029000000}" uniqueName="41" name="PartNo" queryTableFieldId="1" dataDxfId="46"/>
    <tableColumn id="42" xr3:uid="{00000000-0010-0000-0000-00002A000000}" uniqueName="42" name="ShortDesc" queryTableFieldId="2" dataDxfId="45"/>
    <tableColumn id="43" xr3:uid="{00000000-0010-0000-0000-00002B000000}" uniqueName="43" name="Fits" queryTableFieldId="3" dataDxfId="44"/>
    <tableColumn id="44" xr3:uid="{00000000-0010-0000-0000-00002C000000}" uniqueName="44" name="ListPrice" queryTableFieldId="4" dataDxfId="43"/>
    <tableColumn id="45" xr3:uid="{00000000-0010-0000-0000-00002D000000}" uniqueName="45" name="Fuel" queryTableFieldId="5" dataDxfId="42"/>
    <tableColumn id="46" xr3:uid="{00000000-0010-0000-0000-00002E000000}" uniqueName="46" name="Weight" queryTableFieldId="6" dataDxfId="41"/>
    <tableColumn id="47" xr3:uid="{00000000-0010-0000-0000-00002F000000}" uniqueName="47" name="Created" queryTableFieldId="7" dataDxfId="40"/>
    <tableColumn id="48" xr3:uid="{00000000-0010-0000-0000-000030000000}" uniqueName="48" name="BtuH" queryTableFieldId="8" dataDxfId="39"/>
    <tableColumn id="49" xr3:uid="{00000000-0010-0000-0000-000031000000}" uniqueName="49" name="UPC" queryTableFieldId="9" dataDxfId="38"/>
    <tableColumn id="50" xr3:uid="{00000000-0010-0000-0000-000032000000}" uniqueName="50" name="RPart" queryTableFieldId="10" dataDxfId="37"/>
    <tableColumn id="51" xr3:uid="{00000000-0010-0000-0000-000033000000}" uniqueName="51" name="Description" queryTableFieldId="11" dataDxfId="36"/>
    <tableColumn id="52" xr3:uid="{00000000-0010-0000-0000-000034000000}" uniqueName="52" name="CtnW" queryTableFieldId="12" dataDxfId="35"/>
    <tableColumn id="53" xr3:uid="{00000000-0010-0000-0000-000035000000}" uniqueName="53" name="CtnD" queryTableFieldId="13" dataDxfId="34"/>
    <tableColumn id="54" xr3:uid="{00000000-0010-0000-0000-000036000000}" uniqueName="54" name="CtnH" queryTableFieldId="14" dataDxfId="33"/>
    <tableColumn id="55" xr3:uid="{00000000-0010-0000-0000-000037000000}" uniqueName="55" name="CtnComment" queryTableFieldId="15" dataDxfId="32"/>
    <tableColumn id="56" xr3:uid="{00000000-0010-0000-0000-000038000000}" uniqueName="56" name="PalletQty" queryTableFieldId="16" dataDxfId="31"/>
    <tableColumn id="57" xr3:uid="{00000000-0010-0000-0000-000039000000}" uniqueName="57" name="PalletStack" queryTableFieldId="17" dataDxfId="30"/>
    <tableColumn id="58" xr3:uid="{00000000-0010-0000-0000-00003A000000}" uniqueName="58" name="PalletW" queryTableFieldId="18" dataDxfId="29"/>
    <tableColumn id="59" xr3:uid="{00000000-0010-0000-0000-00003B000000}" uniqueName="59" name="PalletD" queryTableFieldId="19" dataDxfId="28"/>
    <tableColumn id="60" xr3:uid="{00000000-0010-0000-0000-00003C000000}" uniqueName="60" name="PalletH" queryTableFieldId="20" dataDxfId="27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topLeftCell="A5" zoomScaleNormal="100" zoomScaleSheetLayoutView="100" workbookViewId="0">
      <selection activeCell="J16" sqref="J16"/>
    </sheetView>
  </sheetViews>
  <sheetFormatPr defaultColWidth="8.83203125" defaultRowHeight="12.75"/>
  <cols>
    <col min="1" max="1" width="8.83203125" style="6"/>
    <col min="2" max="2" width="15.6640625" style="8" customWidth="1"/>
    <col min="3" max="3" width="1" style="8" hidden="1" customWidth="1"/>
    <col min="4" max="4" width="88.83203125" style="6" customWidth="1"/>
    <col min="5" max="5" width="10.6640625" style="11" customWidth="1"/>
    <col min="6" max="6" width="12.83203125" style="11" customWidth="1"/>
    <col min="7" max="7" width="13" style="22" customWidth="1"/>
    <col min="8" max="8" width="19.1640625" style="29" hidden="1" customWidth="1"/>
    <col min="9" max="10" width="8.83203125" style="6"/>
    <col min="11" max="11" width="14.83203125" style="6" customWidth="1"/>
    <col min="12" max="16384" width="8.83203125" style="6"/>
  </cols>
  <sheetData>
    <row r="1" spans="1:11" s="40" customFormat="1" ht="15.75" hidden="1" thickBot="1">
      <c r="A1" s="35"/>
      <c r="B1" s="36"/>
      <c r="C1" s="36"/>
      <c r="D1" s="37" t="s">
        <v>41</v>
      </c>
      <c r="E1" s="38"/>
      <c r="F1" s="11"/>
      <c r="G1" s="21"/>
      <c r="H1" s="39"/>
    </row>
    <row r="2" spans="1:11" s="40" customFormat="1" ht="27" hidden="1" thickBot="1">
      <c r="A2" s="41"/>
      <c r="B2" s="42"/>
      <c r="C2" s="43">
        <f>COUNTA(A:A)</f>
        <v>0</v>
      </c>
      <c r="D2" s="44" t="s">
        <v>42</v>
      </c>
      <c r="E2" s="38"/>
      <c r="F2" s="11"/>
      <c r="G2" s="21"/>
      <c r="H2" s="39"/>
    </row>
    <row r="3" spans="1:11" ht="13.5" hidden="1" thickBot="1"/>
    <row r="4" spans="1:11" ht="13.5" hidden="1" thickBot="1"/>
    <row r="5" spans="1:11" ht="27.75" thickBot="1">
      <c r="C5" s="15"/>
      <c r="D5" s="45" t="s">
        <v>848</v>
      </c>
      <c r="E5" s="15"/>
      <c r="F5" s="15"/>
      <c r="G5" s="15"/>
      <c r="J5" s="5"/>
      <c r="K5" s="6" t="s">
        <v>40</v>
      </c>
    </row>
    <row r="6" spans="1:11">
      <c r="C6" s="16"/>
      <c r="D6" s="16" t="s">
        <v>849</v>
      </c>
      <c r="E6" s="16"/>
      <c r="F6" s="16"/>
      <c r="G6" s="16"/>
    </row>
    <row r="7" spans="1:11">
      <c r="C7" s="16"/>
      <c r="D7" s="16" t="s">
        <v>472</v>
      </c>
      <c r="E7" s="16"/>
      <c r="F7" s="16"/>
      <c r="G7" s="16"/>
    </row>
    <row r="8" spans="1:11">
      <c r="B8" s="9"/>
      <c r="C8" s="9"/>
      <c r="D8" s="10"/>
      <c r="E8" s="12"/>
      <c r="F8" s="12"/>
      <c r="G8" s="23"/>
    </row>
    <row r="9" spans="1:11" s="17" customFormat="1" ht="20.25">
      <c r="B9" s="25" t="s">
        <v>44</v>
      </c>
      <c r="C9" s="19" t="s">
        <v>8</v>
      </c>
      <c r="D9" s="19"/>
      <c r="E9" s="20"/>
      <c r="F9" s="20"/>
      <c r="G9" s="24"/>
      <c r="H9" s="30"/>
    </row>
    <row r="10" spans="1:11">
      <c r="B10" s="34" t="s">
        <v>0</v>
      </c>
      <c r="C10" s="13"/>
      <c r="D10" s="13"/>
      <c r="E10" s="14"/>
      <c r="F10" s="14"/>
      <c r="G10" s="14"/>
    </row>
    <row r="11" spans="1:11">
      <c r="B11" s="46" t="s">
        <v>0</v>
      </c>
      <c r="C11" s="47"/>
      <c r="D11" s="46" t="s">
        <v>473</v>
      </c>
      <c r="E11" s="48" t="s">
        <v>43</v>
      </c>
      <c r="F11" s="49" t="s">
        <v>274</v>
      </c>
      <c r="G11" s="50" t="str">
        <f>IF($J$5="", ".", "    Cost")</f>
        <v>.</v>
      </c>
    </row>
    <row r="12" spans="1:11" ht="12.95" customHeight="1">
      <c r="B12" s="18" t="s">
        <v>826</v>
      </c>
      <c r="C12" s="18"/>
      <c r="D12" s="18" t="s">
        <v>294</v>
      </c>
      <c r="E12" s="28">
        <f>VLOOKUP($B12, PriceLU!A:T, 6, FALSE)</f>
        <v>0</v>
      </c>
      <c r="F12" s="33">
        <f>VLOOKUP($B12, PriceLU!A:T,4, FALSE)</f>
        <v>512</v>
      </c>
      <c r="G12" s="27" t="str">
        <f>IFERROR(IF('2021 Units'!$J$5="", ".", ROUND( F12*'2021 Units'!$J$5, 2)),"")</f>
        <v>.</v>
      </c>
      <c r="H12" s="31" t="str">
        <f>IF(VLOOKUP($B12,PriceLU!A:U,9,FALSE)="", "", "*"&amp;VLOOKUP($B12,PriceLU!A:U,9,FALSE)&amp;"*")</f>
        <v/>
      </c>
    </row>
    <row r="13" spans="1:11" ht="12.95" customHeight="1">
      <c r="B13" s="18" t="s">
        <v>827</v>
      </c>
      <c r="C13" s="18"/>
      <c r="D13" s="18" t="s">
        <v>295</v>
      </c>
      <c r="E13" s="28">
        <f>VLOOKUP($B13, PriceLU!A:T, 6, FALSE)</f>
        <v>0</v>
      </c>
      <c r="F13" s="33">
        <f>VLOOKUP($B13, PriceLU!A:T,4, FALSE)</f>
        <v>461</v>
      </c>
      <c r="G13" s="27" t="str">
        <f>IFERROR(IF('2021 Units'!$J$5="", ".", ROUND( F13*'2021 Units'!$J$5, 2)),"")</f>
        <v>.</v>
      </c>
      <c r="H13" s="31" t="str">
        <f>IF(VLOOKUP($B13,PriceLU!A:U,9,FALSE)="", "", "*"&amp;VLOOKUP($B13,PriceLU!A:U,9,FALSE)&amp;"*")</f>
        <v/>
      </c>
    </row>
    <row r="14" spans="1:11" ht="12.95" customHeight="1">
      <c r="B14" s="18" t="s">
        <v>435</v>
      </c>
      <c r="C14" s="18"/>
      <c r="D14" s="18" t="s">
        <v>296</v>
      </c>
      <c r="E14" s="28">
        <f>VLOOKUP($B14, PriceLU!A:T, 6, FALSE)</f>
        <v>0</v>
      </c>
      <c r="F14" s="33">
        <f>VLOOKUP($B14, PriceLU!A:T,4, FALSE)</f>
        <v>358</v>
      </c>
      <c r="G14" s="27" t="str">
        <f>IFERROR(IF('2021 Units'!$J$5="", ".", ROUND( F14*'2021 Units'!$J$5, 2)),"")</f>
        <v>.</v>
      </c>
      <c r="H14" s="31" t="str">
        <f>IF(VLOOKUP($B14,PriceLU!A:U,9,FALSE)="", "", "*"&amp;VLOOKUP($B14,PriceLU!A:U,9,FALSE)&amp;"*")</f>
        <v/>
      </c>
    </row>
    <row r="15" spans="1:11" ht="12.95" customHeight="1">
      <c r="B15" s="18" t="s">
        <v>436</v>
      </c>
      <c r="C15" s="18"/>
      <c r="D15" s="18" t="s">
        <v>477</v>
      </c>
      <c r="E15" s="28">
        <f>VLOOKUP($B15, PriceLU!A:T, 6, FALSE)</f>
        <v>0</v>
      </c>
      <c r="F15" s="33">
        <f>VLOOKUP($B15, PriceLU!A:T,4, FALSE)</f>
        <v>71</v>
      </c>
      <c r="G15" s="27" t="str">
        <f>IFERROR(IF('2021 Units'!$J$5="", ".", ROUND( F15*'2021 Units'!$J$5, 2)),"")</f>
        <v>.</v>
      </c>
      <c r="H15" s="31" t="str">
        <f>IF(VLOOKUP($B15,PriceLU!A:U,9,FALSE)="", "", "*"&amp;VLOOKUP($B15,PriceLU!A:U,9,FALSE)&amp;"*")</f>
        <v/>
      </c>
    </row>
    <row r="16" spans="1:11" ht="12.95" customHeight="1">
      <c r="B16" s="18" t="s">
        <v>489</v>
      </c>
      <c r="C16" s="18"/>
      <c r="D16" s="18" t="s">
        <v>297</v>
      </c>
      <c r="E16" s="28"/>
      <c r="F16" s="33">
        <v>130</v>
      </c>
      <c r="G16" s="27" t="str">
        <f>IFERROR(IF('2021 Units'!$J$5="", ".", ROUND( F16*'2021 Units'!$J$5, 2)),"")</f>
        <v>.</v>
      </c>
      <c r="H16" s="31" t="e">
        <f>IF(VLOOKUP($B16,PriceLU!A:U,9,FALSE)="", "", "*"&amp;VLOOKUP($B16,PriceLU!A:U,9,FALSE)&amp;"*")</f>
        <v>#N/A</v>
      </c>
    </row>
    <row r="17" spans="1:10" ht="12.95" customHeight="1">
      <c r="B17" s="18" t="s">
        <v>488</v>
      </c>
      <c r="C17" s="18"/>
      <c r="D17" s="18" t="s">
        <v>299</v>
      </c>
      <c r="E17" s="28"/>
      <c r="F17" s="33">
        <v>21</v>
      </c>
      <c r="G17" s="27" t="str">
        <f>IFERROR(IF('2021 Units'!$J$5="", ".", ROUND( F17*'2021 Units'!$J$5, 2)),"")</f>
        <v>.</v>
      </c>
      <c r="H17" s="31" t="e">
        <f>IF(VLOOKUP($B17,PriceLU!A:U,9,FALSE)="", "", "*"&amp;VLOOKUP($B17,PriceLU!A:U,9,FALSE)&amp;"*")</f>
        <v>#N/A</v>
      </c>
    </row>
    <row r="18" spans="1:10" ht="12.95" customHeight="1">
      <c r="B18" s="18" t="s">
        <v>490</v>
      </c>
      <c r="C18" s="18"/>
      <c r="D18" s="18" t="s">
        <v>302</v>
      </c>
      <c r="E18" s="28"/>
      <c r="F18" s="33">
        <v>19</v>
      </c>
      <c r="G18" s="27" t="str">
        <f>IFERROR(IF('2021 Units'!$J$5="", ".", ROUND( F18*'2021 Units'!$J$5, 2)),"")</f>
        <v>.</v>
      </c>
      <c r="H18" s="31" t="e">
        <f>IF(VLOOKUP($B18,PriceLU!A:U,9,FALSE)="", "", "*"&amp;VLOOKUP($B18,PriceLU!A:U,9,FALSE)&amp;"*")</f>
        <v>#N/A</v>
      </c>
    </row>
    <row r="19" spans="1:10" ht="12.95" customHeight="1">
      <c r="B19" s="18" t="s">
        <v>438</v>
      </c>
      <c r="C19" s="18" t="s">
        <v>8</v>
      </c>
      <c r="D19" s="18" t="s">
        <v>298</v>
      </c>
      <c r="E19" s="28"/>
      <c r="F19" s="33">
        <f>VLOOKUP($B19, PriceLU!A:T,4, FALSE)</f>
        <v>76</v>
      </c>
      <c r="G19" s="27" t="str">
        <f>IFERROR(IF('2021 Units'!$J$5="", ".", ROUND( F19*'2021 Units'!$J$5, 2)),"")</f>
        <v>.</v>
      </c>
      <c r="H19" s="31" t="str">
        <f>IF(VLOOKUP($B19,PriceLU!A:U,9,FALSE)="", "", "*"&amp;VLOOKUP($B19,PriceLU!A:U,9,FALSE)&amp;"*")</f>
        <v/>
      </c>
    </row>
    <row r="20" spans="1:10" ht="12.95" customHeight="1">
      <c r="B20" s="18" t="s">
        <v>491</v>
      </c>
      <c r="C20" s="18"/>
      <c r="D20" s="18" t="s">
        <v>300</v>
      </c>
      <c r="E20" s="28"/>
      <c r="F20" s="33">
        <v>30</v>
      </c>
      <c r="G20" s="27" t="str">
        <f>IFERROR(IF('2021 Units'!$J$5="", ".", ROUND( F20*'2021 Units'!$J$5, 2)),"")</f>
        <v>.</v>
      </c>
      <c r="H20" s="31" t="e">
        <f>IF(VLOOKUP($B20,PriceLU!A:U,9,FALSE)="", "", "*"&amp;VLOOKUP($B20,PriceLU!A:U,9,FALSE)&amp;"*")</f>
        <v>#N/A</v>
      </c>
    </row>
    <row r="21" spans="1:10" ht="12.95" customHeight="1">
      <c r="B21" s="18" t="s">
        <v>492</v>
      </c>
      <c r="C21" s="18"/>
      <c r="D21" s="18" t="s">
        <v>505</v>
      </c>
      <c r="E21" s="28"/>
      <c r="F21" s="33">
        <v>67</v>
      </c>
      <c r="G21" s="27" t="str">
        <f>IFERROR(IF('2021 Units'!$J$5="", ".", ROUND( F21*'2021 Units'!$J$5, 2)),"")</f>
        <v>.</v>
      </c>
      <c r="H21" s="31" t="e">
        <f>IF(VLOOKUP($B21,PriceLU!A:U,9,FALSE)="", "", "*"&amp;VLOOKUP($B21,PriceLU!A:U,9,FALSE)&amp;"*")</f>
        <v>#N/A</v>
      </c>
    </row>
    <row r="22" spans="1:10" ht="12.95" customHeight="1">
      <c r="B22" s="18" t="s">
        <v>442</v>
      </c>
      <c r="C22" s="18"/>
      <c r="D22" s="18" t="s">
        <v>301</v>
      </c>
      <c r="E22" s="28">
        <f>VLOOKUP($B22, PriceLU!A:T, 6, FALSE)</f>
        <v>0</v>
      </c>
      <c r="F22" s="33">
        <f>VLOOKUP($B22, PriceLU!A:T,4, FALSE)</f>
        <v>61</v>
      </c>
      <c r="G22" s="27" t="str">
        <f>IFERROR(IF('2021 Units'!$J$5="", ".", ROUND( F22*'2021 Units'!$J$5, 2)),"")</f>
        <v>.</v>
      </c>
      <c r="H22" s="31" t="str">
        <f>IF(VLOOKUP($B22,PriceLU!A:U,9,FALSE)="", "", "*"&amp;VLOOKUP($B22,PriceLU!A:U,9,FALSE)&amp;"*")</f>
        <v/>
      </c>
    </row>
    <row r="23" spans="1:10" ht="12.95" customHeight="1">
      <c r="B23" s="18" t="s">
        <v>145</v>
      </c>
      <c r="C23" s="18"/>
      <c r="D23" s="18" t="s">
        <v>45</v>
      </c>
      <c r="E23" s="28">
        <f>VLOOKUP($B23, PriceLU!A:T, 6, FALSE)</f>
        <v>0.2</v>
      </c>
      <c r="F23" s="33">
        <f>VLOOKUP($B23, PriceLU!A:T,4, FALSE)</f>
        <v>23</v>
      </c>
      <c r="G23" s="27" t="str">
        <f>IFERROR(IF('2021 Units'!$J$5="", ".", ROUND( F23*'2021 Units'!$J$5, 2)),"")</f>
        <v>.</v>
      </c>
      <c r="H23" s="31" t="str">
        <f>IF(VLOOKUP($B23,PriceLU!A:U,9,FALSE)="", "", "*"&amp;VLOOKUP($B23,PriceLU!A:U,9,FALSE)&amp;"*")</f>
        <v>*651772778156*</v>
      </c>
    </row>
    <row r="24" spans="1:10">
      <c r="B24" s="46" t="s">
        <v>0</v>
      </c>
      <c r="C24" s="51"/>
      <c r="D24" s="46" t="s">
        <v>474</v>
      </c>
      <c r="E24" s="48" t="s">
        <v>43</v>
      </c>
      <c r="F24" s="49" t="s">
        <v>274</v>
      </c>
      <c r="G24" s="50" t="str">
        <f>IF($J$5="", ".", "    Cost")</f>
        <v>.</v>
      </c>
      <c r="H24" s="31" t="e">
        <f>IF(VLOOKUP($B24,PriceLU!A:U,9,FALSE)="", "", "*"&amp;VLOOKUP($B24,PriceLU!A:U,9,FALSE)&amp;"*")</f>
        <v>#N/A</v>
      </c>
    </row>
    <row r="25" spans="1:10" ht="12.95" customHeight="1">
      <c r="B25" s="18" t="s">
        <v>824</v>
      </c>
      <c r="C25" s="18"/>
      <c r="D25" s="18" t="s">
        <v>289</v>
      </c>
      <c r="E25" s="28">
        <f>VLOOKUP($B25, PriceLU!A:T, 6, FALSE)</f>
        <v>0</v>
      </c>
      <c r="F25" s="33">
        <f>VLOOKUP($B25, PriceLU!A:T,4, FALSE)</f>
        <v>430</v>
      </c>
      <c r="G25" s="27" t="str">
        <f>IFERROR(IF('2021 Units'!$J$5="", ".", ROUND( F25*'2021 Units'!$J$5, 2)),"")</f>
        <v>.</v>
      </c>
      <c r="H25" s="31" t="str">
        <f>IF(VLOOKUP($B25,PriceLU!A:U,9,FALSE)="", "", "*"&amp;VLOOKUP($B25,PriceLU!A:U,9,FALSE)&amp;"*")</f>
        <v/>
      </c>
    </row>
    <row r="26" spans="1:10" ht="12.95" customHeight="1">
      <c r="B26" s="18" t="s">
        <v>825</v>
      </c>
      <c r="C26" s="18"/>
      <c r="D26" s="18" t="s">
        <v>290</v>
      </c>
      <c r="E26" s="28">
        <f>VLOOKUP($B26, PriceLU!A:T, 6, FALSE)</f>
        <v>0</v>
      </c>
      <c r="F26" s="33">
        <f>VLOOKUP($B26, PriceLU!A:T,4, FALSE)</f>
        <v>368</v>
      </c>
      <c r="G26" s="27" t="str">
        <f>IFERROR(IF('2021 Units'!$J$5="", ".", ROUND( F26*'2021 Units'!$J$5, 2)),"")</f>
        <v>.</v>
      </c>
      <c r="H26" s="31" t="str">
        <f>IF(VLOOKUP($B26,PriceLU!A:U,9,FALSE)="", "", "*"&amp;VLOOKUP($B26,PriceLU!A:U,9,FALSE)&amp;"*")</f>
        <v/>
      </c>
    </row>
    <row r="27" spans="1:10" ht="12.95" customHeight="1">
      <c r="B27" s="18" t="s">
        <v>429</v>
      </c>
      <c r="C27" s="18"/>
      <c r="D27" s="18" t="s">
        <v>291</v>
      </c>
      <c r="E27" s="28">
        <f>VLOOKUP($B27, PriceLU!A:T, 6, FALSE)</f>
        <v>0</v>
      </c>
      <c r="F27" s="33">
        <f>VLOOKUP($B27, PriceLU!A:T,4, FALSE)</f>
        <v>276</v>
      </c>
      <c r="G27" s="27" t="str">
        <f>IFERROR(IF('2021 Units'!$J$5="", ".", ROUND( F27*'2021 Units'!$J$5, 2)),"")</f>
        <v>.</v>
      </c>
      <c r="H27" s="31"/>
    </row>
    <row r="28" spans="1:10" s="17" customFormat="1" ht="12.95" customHeight="1">
      <c r="A28" s="6"/>
      <c r="B28" s="18" t="s">
        <v>432</v>
      </c>
      <c r="C28" s="18" t="s">
        <v>8</v>
      </c>
      <c r="D28" s="18" t="s">
        <v>478</v>
      </c>
      <c r="E28" s="28"/>
      <c r="F28" s="33">
        <f>VLOOKUP($B28, PriceLU!A:T,4, FALSE)</f>
        <v>64</v>
      </c>
      <c r="G28" s="27" t="str">
        <f>IFERROR(IF('2021 Units'!$J$5="", ".", ROUND( F28*'2021 Units'!$J$5, 2)),"")</f>
        <v>.</v>
      </c>
      <c r="H28" s="31"/>
      <c r="I28" s="6"/>
      <c r="J28" s="6"/>
    </row>
    <row r="29" spans="1:10" ht="12.95" customHeight="1">
      <c r="B29" s="18" t="s">
        <v>497</v>
      </c>
      <c r="C29" s="18"/>
      <c r="D29" s="18" t="s">
        <v>498</v>
      </c>
      <c r="E29" s="28"/>
      <c r="F29" s="33">
        <v>130</v>
      </c>
      <c r="G29" s="27" t="str">
        <f>IFERROR(IF('2021 Units'!$J$5="", ".", ROUND( F29*'2021 Units'!$J$5, 2)),"")</f>
        <v>.</v>
      </c>
      <c r="H29" s="31"/>
    </row>
    <row r="30" spans="1:10" ht="12.95" customHeight="1">
      <c r="B30" s="18" t="s">
        <v>493</v>
      </c>
      <c r="C30" s="18"/>
      <c r="D30" s="18" t="s">
        <v>293</v>
      </c>
      <c r="E30" s="28"/>
      <c r="F30" s="33">
        <v>19</v>
      </c>
      <c r="G30" s="27" t="str">
        <f>IFERROR(IF('2021 Units'!$J$5="", ".", ROUND( F30*'2021 Units'!$J$5, 2)),"")</f>
        <v>.</v>
      </c>
      <c r="H30" s="31"/>
    </row>
    <row r="31" spans="1:10" ht="12.95" customHeight="1">
      <c r="B31" s="18" t="s">
        <v>494</v>
      </c>
      <c r="C31" s="18"/>
      <c r="D31" s="18" t="s">
        <v>495</v>
      </c>
      <c r="E31" s="28"/>
      <c r="F31" s="33">
        <v>18</v>
      </c>
      <c r="G31" s="27" t="str">
        <f>IFERROR(IF('2021 Units'!$J$5="", ".", ROUND( F31*'2021 Units'!$J$5, 2)),"")</f>
        <v>.</v>
      </c>
      <c r="H31" s="31" t="e">
        <f>IF(VLOOKUP($B31,PriceLU!A:U,9,FALSE)="", "", "*"&amp;VLOOKUP($B31,PriceLU!A:U,9,FALSE)&amp;"*")</f>
        <v>#N/A</v>
      </c>
    </row>
    <row r="32" spans="1:10" ht="12.95" customHeight="1">
      <c r="B32" s="18" t="s">
        <v>433</v>
      </c>
      <c r="C32" s="18"/>
      <c r="D32" s="18" t="s">
        <v>292</v>
      </c>
      <c r="E32" s="28"/>
      <c r="F32" s="33">
        <f>VLOOKUP($B32, PriceLU!A:T,4, FALSE)</f>
        <v>70</v>
      </c>
      <c r="G32" s="27" t="str">
        <f>IFERROR(IF('2021 Units'!$J$5="", ".", ROUND( F32*'2021 Units'!$J$5, 2)),"")</f>
        <v>.</v>
      </c>
      <c r="H32" s="31" t="str">
        <f>IF(VLOOKUP($B32,PriceLU!A:U,9,FALSE)="", "", "*"&amp;VLOOKUP($B32,PriceLU!A:U,9,FALSE)&amp;"*")</f>
        <v/>
      </c>
    </row>
    <row r="33" spans="1:10" ht="12.95" customHeight="1">
      <c r="B33" s="18" t="s">
        <v>496</v>
      </c>
      <c r="C33" s="18"/>
      <c r="D33" s="18" t="s">
        <v>288</v>
      </c>
      <c r="E33" s="28"/>
      <c r="F33" s="33">
        <v>24</v>
      </c>
      <c r="G33" s="27" t="str">
        <f>IFERROR(IF('2021 Units'!$J$5="", ".", ROUND( F33*'2021 Units'!$J$5, 2)),"")</f>
        <v>.</v>
      </c>
      <c r="H33" s="31" t="e">
        <f>IF(VLOOKUP($B33,PriceLU!A:U,9,FALSE)="", "", "*"&amp;VLOOKUP($B33,PriceLU!A:U,9,FALSE)&amp;"*")</f>
        <v>#N/A</v>
      </c>
    </row>
    <row r="34" spans="1:10" ht="12.95" customHeight="1">
      <c r="B34" s="18" t="s">
        <v>492</v>
      </c>
      <c r="C34" s="18"/>
      <c r="D34" s="18" t="s">
        <v>505</v>
      </c>
      <c r="E34" s="28"/>
      <c r="F34" s="33">
        <v>67</v>
      </c>
      <c r="G34" s="27" t="str">
        <f>IFERROR(IF('2021 Units'!$J$5="", ".", ROUND( F34*'2021 Units'!$J$5, 2)),"")</f>
        <v>.</v>
      </c>
      <c r="H34" s="31" t="e">
        <f>IF(VLOOKUP($B34,PriceLU!A:U,9,FALSE)="", "", "*"&amp;VLOOKUP($B34,PriceLU!A:U,9,FALSE)&amp;"*")</f>
        <v>#N/A</v>
      </c>
    </row>
    <row r="35" spans="1:10" ht="12.95" customHeight="1">
      <c r="B35" s="18" t="s">
        <v>430</v>
      </c>
      <c r="C35" s="18"/>
      <c r="D35" s="18" t="s">
        <v>431</v>
      </c>
      <c r="E35" s="28">
        <f>VLOOKUP($B35, PriceLU!A:T, 6, FALSE)</f>
        <v>0</v>
      </c>
      <c r="F35" s="33">
        <f>VLOOKUP($B35, PriceLU!A:T,4, FALSE)</f>
        <v>61</v>
      </c>
      <c r="G35" s="27" t="str">
        <f>IFERROR(IF('2021 Units'!$J$5="", ".", ROUND( F35*'2021 Units'!$J$5, 2)),"")</f>
        <v>.</v>
      </c>
      <c r="H35" s="31" t="str">
        <f>IF(VLOOKUP($B35,PriceLU!A:U,9,FALSE)="", "", "*"&amp;VLOOKUP($B35,PriceLU!A:U,9,FALSE)&amp;"*")</f>
        <v/>
      </c>
    </row>
    <row r="36" spans="1:10" ht="12.95" customHeight="1">
      <c r="B36" s="18" t="s">
        <v>145</v>
      </c>
      <c r="C36" s="18"/>
      <c r="D36" s="18" t="s">
        <v>45</v>
      </c>
      <c r="E36" s="28">
        <f>VLOOKUP($B36, PriceLU!A:T, 6, FALSE)</f>
        <v>0.2</v>
      </c>
      <c r="F36" s="33">
        <f>VLOOKUP($B36, PriceLU!A:T,4, FALSE)</f>
        <v>23</v>
      </c>
      <c r="G36" s="27" t="str">
        <f>IFERROR(IF('2021 Units'!$J$5="", ".", ROUND( F36*'2021 Units'!$J$5, 2)),"")</f>
        <v>.</v>
      </c>
      <c r="H36" s="31" t="str">
        <f>IF(VLOOKUP($B36,PriceLU!A:U,9,FALSE)="", "", "*"&amp;VLOOKUP($B36,PriceLU!A:U,9,FALSE)&amp;"*")</f>
        <v>*651772778156*</v>
      </c>
    </row>
    <row r="37" spans="1:10">
      <c r="B37" s="46" t="s">
        <v>0</v>
      </c>
      <c r="C37" s="51"/>
      <c r="D37" s="46" t="s">
        <v>475</v>
      </c>
      <c r="E37" s="48" t="s">
        <v>43</v>
      </c>
      <c r="F37" s="49" t="s">
        <v>274</v>
      </c>
      <c r="G37" s="50" t="str">
        <f>IF($J$5="", ".", "    Cost")</f>
        <v>.</v>
      </c>
      <c r="H37" s="31" t="e">
        <f>IF(VLOOKUP($B37,PriceLU!A:U,9,FALSE)="", "", "*"&amp;VLOOKUP($B37,PriceLU!A:U,9,FALSE)&amp;"*")</f>
        <v>#N/A</v>
      </c>
    </row>
    <row r="38" spans="1:10" ht="12.95" customHeight="1">
      <c r="B38" s="18" t="s">
        <v>822</v>
      </c>
      <c r="C38" s="18"/>
      <c r="D38" s="18" t="s">
        <v>281</v>
      </c>
      <c r="E38" s="28">
        <f>VLOOKUP($B38, PriceLU!A:T, 6, FALSE)</f>
        <v>0</v>
      </c>
      <c r="F38" s="33">
        <f>VLOOKUP($B38, PriceLU!A:T,4, FALSE)</f>
        <v>317</v>
      </c>
      <c r="G38" s="27" t="str">
        <f>IFERROR(IF('2021 Units'!$J$5="", ".", ROUND( F38*'2021 Units'!$J$5, 2)),"")</f>
        <v>.</v>
      </c>
      <c r="H38" s="31" t="str">
        <f>IF(VLOOKUP($B38,PriceLU!A:U,9,FALSE)="", "", "*"&amp;VLOOKUP($B38,PriceLU!A:U,9,FALSE)&amp;"*")</f>
        <v/>
      </c>
    </row>
    <row r="39" spans="1:10" ht="12.95" customHeight="1">
      <c r="B39" s="18" t="s">
        <v>823</v>
      </c>
      <c r="C39" s="18"/>
      <c r="D39" s="18" t="s">
        <v>282</v>
      </c>
      <c r="E39" s="28">
        <f>VLOOKUP($B39, PriceLU!A:T, 6, FALSE)</f>
        <v>0</v>
      </c>
      <c r="F39" s="33">
        <f>VLOOKUP($B39, PriceLU!A:T,4, FALSE)</f>
        <v>285</v>
      </c>
      <c r="G39" s="27" t="str">
        <f>IFERROR(IF('2021 Units'!$J$5="", ".", ROUND( F39*'2021 Units'!$J$5, 2)),"")</f>
        <v>.</v>
      </c>
      <c r="H39" s="31" t="str">
        <f>IF(VLOOKUP($B39,PriceLU!A:U,9,FALSE)="", "", "*"&amp;VLOOKUP($B39,PriceLU!A:U,9,FALSE)&amp;"*")</f>
        <v/>
      </c>
    </row>
    <row r="40" spans="1:10" ht="12.95" customHeight="1">
      <c r="B40" s="18" t="s">
        <v>420</v>
      </c>
      <c r="C40" s="18"/>
      <c r="D40" s="18" t="s">
        <v>283</v>
      </c>
      <c r="E40" s="28">
        <f>VLOOKUP($B40, PriceLU!A:T, 6, FALSE)</f>
        <v>0</v>
      </c>
      <c r="F40" s="33">
        <f>VLOOKUP($B40, PriceLU!A:T,4, FALSE)</f>
        <v>189</v>
      </c>
      <c r="G40" s="27" t="str">
        <f>IFERROR(IF('2021 Units'!$J$5="", ".", ROUND( F40*'2021 Units'!$J$5, 2)),"")</f>
        <v>.</v>
      </c>
      <c r="H40" s="31" t="str">
        <f>IF(VLOOKUP($B40,PriceLU!A:U,9,FALSE)="", "", "*"&amp;VLOOKUP($B40,PriceLU!A:U,9,FALSE)&amp;"*")</f>
        <v/>
      </c>
    </row>
    <row r="41" spans="1:10" ht="12.95" customHeight="1">
      <c r="B41" s="18" t="s">
        <v>421</v>
      </c>
      <c r="C41" s="18"/>
      <c r="D41" s="18" t="s">
        <v>284</v>
      </c>
      <c r="E41" s="28">
        <f>VLOOKUP($B41, PriceLU!A:T, 6, FALSE)</f>
        <v>0</v>
      </c>
      <c r="F41" s="33">
        <f>VLOOKUP($B41, PriceLU!A:T,4, FALSE)</f>
        <v>52</v>
      </c>
      <c r="G41" s="27" t="str">
        <f>IFERROR(IF('2021 Units'!$J$5="", ".", ROUND( F41*'2021 Units'!$J$5, 2)),"")</f>
        <v>.</v>
      </c>
      <c r="H41" s="31"/>
    </row>
    <row r="42" spans="1:10" s="17" customFormat="1" ht="12.95" customHeight="1">
      <c r="A42" s="6"/>
      <c r="B42" s="18" t="s">
        <v>422</v>
      </c>
      <c r="C42" s="18"/>
      <c r="D42" s="18" t="s">
        <v>479</v>
      </c>
      <c r="E42" s="28">
        <f>VLOOKUP($B42, PriceLU!A:T, 6, FALSE)</f>
        <v>0</v>
      </c>
      <c r="F42" s="33">
        <f>VLOOKUP($B42, PriceLU!A:T,4, FALSE)</f>
        <v>55</v>
      </c>
      <c r="G42" s="27" t="str">
        <f>IFERROR(IF('2021 Units'!$J$5="", ".", ROUND( F42*'2021 Units'!$J$5, 2)),"")</f>
        <v>.</v>
      </c>
      <c r="H42" s="31"/>
      <c r="I42" s="6"/>
      <c r="J42" s="6"/>
    </row>
    <row r="43" spans="1:10" ht="12.95" customHeight="1">
      <c r="B43" s="18" t="s">
        <v>499</v>
      </c>
      <c r="C43" s="18"/>
      <c r="D43" s="18" t="s">
        <v>285</v>
      </c>
      <c r="E43" s="28"/>
      <c r="F43" s="33">
        <v>125</v>
      </c>
      <c r="G43" s="27" t="str">
        <f>IFERROR(IF('2021 Units'!$J$5="", ".", ROUND( F43*'2021 Units'!$J$5, 2)),"")</f>
        <v>.</v>
      </c>
      <c r="H43" s="31"/>
    </row>
    <row r="44" spans="1:10" ht="12.95" customHeight="1">
      <c r="B44" s="18" t="s">
        <v>500</v>
      </c>
      <c r="C44" s="18"/>
      <c r="D44" s="18" t="s">
        <v>287</v>
      </c>
      <c r="E44" s="28"/>
      <c r="F44" s="33">
        <v>17</v>
      </c>
      <c r="G44" s="27" t="str">
        <f>IFERROR(IF('2021 Units'!$J$5="", ".", ROUND( F44*'2021 Units'!$J$5, 2)),"")</f>
        <v>.</v>
      </c>
      <c r="H44" s="31"/>
    </row>
    <row r="45" spans="1:10" ht="12.95" customHeight="1">
      <c r="B45" s="18" t="s">
        <v>502</v>
      </c>
      <c r="C45" s="18"/>
      <c r="D45" s="18" t="s">
        <v>501</v>
      </c>
      <c r="E45" s="28"/>
      <c r="F45" s="33">
        <v>18</v>
      </c>
      <c r="G45" s="27" t="str">
        <f>IFERROR(IF('2021 Units'!$J$5="", ".", ROUND( F45*'2021 Units'!$J$5, 2)),"")</f>
        <v>.</v>
      </c>
      <c r="H45" s="31" t="e">
        <f>IF(VLOOKUP($B45,PriceLU!A:U,9,FALSE)="", "", "*"&amp;VLOOKUP($B45,PriceLU!A:U,9,FALSE)&amp;"*")</f>
        <v>#N/A</v>
      </c>
    </row>
    <row r="46" spans="1:10" ht="12.95" customHeight="1">
      <c r="B46" s="18" t="s">
        <v>424</v>
      </c>
      <c r="C46" s="18"/>
      <c r="D46" s="18" t="s">
        <v>286</v>
      </c>
      <c r="E46" s="28"/>
      <c r="F46" s="33">
        <f>VLOOKUP($B46, PriceLU!A:T,4, FALSE)</f>
        <v>70</v>
      </c>
      <c r="G46" s="27" t="str">
        <f>IFERROR(IF('2021 Units'!$J$5="", ".", ROUND( F46*'2021 Units'!$J$5, 2)),"")</f>
        <v>.</v>
      </c>
      <c r="H46" s="31" t="str">
        <f>IF(VLOOKUP($B46,PriceLU!A:U,9,FALSE)="", "", "*"&amp;VLOOKUP($B46,PriceLU!A:U,9,FALSE)&amp;"*")</f>
        <v/>
      </c>
    </row>
    <row r="47" spans="1:10" ht="12.95" customHeight="1">
      <c r="B47" s="18" t="s">
        <v>503</v>
      </c>
      <c r="C47" s="18"/>
      <c r="D47" s="18" t="s">
        <v>504</v>
      </c>
      <c r="E47" s="28"/>
      <c r="F47" s="33">
        <v>60</v>
      </c>
      <c r="G47" s="27" t="str">
        <f>IFERROR(IF('2021 Units'!$J$5="", ".", ROUND( F47*'2021 Units'!$J$5, 2)),"")</f>
        <v>.</v>
      </c>
      <c r="H47" s="31" t="e">
        <f>IF(VLOOKUP($B47,PriceLU!A:U,9,FALSE)="", "", "*"&amp;VLOOKUP($B47,PriceLU!A:U,9,FALSE)&amp;"*")</f>
        <v>#N/A</v>
      </c>
    </row>
    <row r="48" spans="1:10" ht="12.95" customHeight="1">
      <c r="B48" s="18" t="s">
        <v>427</v>
      </c>
      <c r="C48" s="18"/>
      <c r="D48" s="18" t="s">
        <v>288</v>
      </c>
      <c r="E48" s="28">
        <f>VLOOKUP($B48, PriceLU!A:T, 6, FALSE)</f>
        <v>0</v>
      </c>
      <c r="F48" s="33">
        <f>VLOOKUP($B48, PriceLU!A:T,4, FALSE)</f>
        <v>52</v>
      </c>
      <c r="G48" s="27" t="str">
        <f>IFERROR(IF('2021 Units'!$J$5="", ".", ROUND( F48*'2021 Units'!$J$5, 2)),"")</f>
        <v>.</v>
      </c>
      <c r="H48" s="31"/>
    </row>
    <row r="49" spans="1:10" ht="12.95" customHeight="1">
      <c r="B49" s="18" t="s">
        <v>146</v>
      </c>
      <c r="C49" s="18"/>
      <c r="D49" s="18" t="s">
        <v>480</v>
      </c>
      <c r="E49" s="28">
        <f>VLOOKUP($B49, PriceLU!A:T, 6, FALSE)</f>
        <v>0</v>
      </c>
      <c r="F49" s="33">
        <f>VLOOKUP($B49, PriceLU!A:T,4, FALSE)</f>
        <v>22</v>
      </c>
      <c r="G49" s="27" t="str">
        <f>IFERROR(IF('2021 Units'!$J$5="", ".", ROUND( F49*'2021 Units'!$J$5, 2)),"")</f>
        <v>.</v>
      </c>
      <c r="H49" s="31"/>
    </row>
    <row r="50" spans="1:10" ht="12.95" customHeight="1">
      <c r="B50" s="46" t="s">
        <v>0</v>
      </c>
      <c r="C50" s="51"/>
      <c r="D50" s="46" t="s">
        <v>476</v>
      </c>
      <c r="E50" s="48" t="s">
        <v>43</v>
      </c>
      <c r="F50" s="49" t="s">
        <v>274</v>
      </c>
      <c r="G50" s="50" t="str">
        <f>IF($J$5="", ".", "    Cost")</f>
        <v>.</v>
      </c>
      <c r="H50" s="31" t="e">
        <f>IF(VLOOKUP($B50,PriceLU!A:U,9,FALSE)="", "", "*"&amp;VLOOKUP($B50,PriceLU!A:U,9,FALSE)&amp;"*")</f>
        <v>#N/A</v>
      </c>
    </row>
    <row r="51" spans="1:10" ht="12.95" customHeight="1">
      <c r="B51" s="18" t="s">
        <v>828</v>
      </c>
      <c r="C51" s="18"/>
      <c r="D51" s="18" t="s">
        <v>481</v>
      </c>
      <c r="E51" s="28">
        <f>VLOOKUP($B51, PriceLU!A:T, 6, FALSE)</f>
        <v>0</v>
      </c>
      <c r="F51" s="33">
        <f>VLOOKUP($B51, PriceLU!A:T,4, FALSE)</f>
        <v>420</v>
      </c>
      <c r="G51" s="27" t="str">
        <f>IFERROR(IF('2021 Units'!$J$5="", ".", ROUND( F51*'2021 Units'!$J$5, 2)),"")</f>
        <v>.</v>
      </c>
      <c r="H51" s="31" t="str">
        <f>IF(VLOOKUP($B51,PriceLU!A:U,9,FALSE)="", "", "*"&amp;VLOOKUP($B51,PriceLU!A:U,9,FALSE)&amp;"*")</f>
        <v/>
      </c>
    </row>
    <row r="52" spans="1:10" ht="12.95" customHeight="1">
      <c r="B52" s="18" t="s">
        <v>829</v>
      </c>
      <c r="C52" s="18"/>
      <c r="D52" s="18" t="s">
        <v>482</v>
      </c>
      <c r="E52" s="28">
        <f>VLOOKUP($B52, PriceLU!A:T, 6, FALSE)</f>
        <v>0</v>
      </c>
      <c r="F52" s="33">
        <f>VLOOKUP($B52, PriceLU!A:T,4, FALSE)</f>
        <v>379</v>
      </c>
      <c r="G52" s="27" t="str">
        <f>IFERROR(IF('2021 Units'!$J$5="", ".", ROUND( F52*'2021 Units'!$J$5, 2)),"")</f>
        <v>.</v>
      </c>
      <c r="H52" s="31" t="str">
        <f>IF(VLOOKUP($B52,PriceLU!A:U,9,FALSE)="", "", "*"&amp;VLOOKUP($B52,PriceLU!A:U,9,FALSE)&amp;"*")</f>
        <v/>
      </c>
    </row>
    <row r="53" spans="1:10" ht="12.95" customHeight="1">
      <c r="B53" s="18" t="s">
        <v>444</v>
      </c>
      <c r="C53" s="18"/>
      <c r="D53" s="18" t="s">
        <v>483</v>
      </c>
      <c r="E53" s="28">
        <f>VLOOKUP($B53, PriceLU!A:T, 6, FALSE)</f>
        <v>0</v>
      </c>
      <c r="F53" s="33">
        <f>VLOOKUP($B53, PriceLU!A:T,4, FALSE)</f>
        <v>215</v>
      </c>
      <c r="G53" s="27" t="str">
        <f>IFERROR(IF('2021 Units'!$J$5="", ".", ROUND( F53*'2021 Units'!$J$5, 2)),"")</f>
        <v>.</v>
      </c>
      <c r="H53" s="31" t="str">
        <f>IF(VLOOKUP($B53,PriceLU!A:U,9,FALSE)="", "", "*"&amp;VLOOKUP($B53,PriceLU!A:U,9,FALSE)&amp;"*")</f>
        <v/>
      </c>
    </row>
    <row r="54" spans="1:10" ht="12.95" customHeight="1">
      <c r="B54" s="18" t="s">
        <v>446</v>
      </c>
      <c r="C54" s="18"/>
      <c r="D54" s="18" t="s">
        <v>484</v>
      </c>
      <c r="E54" s="28">
        <f>VLOOKUP($B54, PriceLU!A:T, 6, FALSE)</f>
        <v>0</v>
      </c>
      <c r="F54" s="33">
        <f>VLOOKUP($B54, PriceLU!A:T,4, FALSE)</f>
        <v>61</v>
      </c>
      <c r="G54" s="27" t="str">
        <f>IFERROR(IF('2021 Units'!$J$5="", ".", ROUND( F54*'2021 Units'!$J$5, 2)),"")</f>
        <v>.</v>
      </c>
      <c r="H54" s="31"/>
    </row>
    <row r="55" spans="1:10" s="17" customFormat="1" ht="12.95" customHeight="1">
      <c r="A55" s="6"/>
      <c r="B55" s="18" t="s">
        <v>448</v>
      </c>
      <c r="C55" s="18"/>
      <c r="D55" s="18" t="s">
        <v>485</v>
      </c>
      <c r="E55" s="28">
        <f>VLOOKUP($B55, PriceLU!A:T, 6, FALSE)</f>
        <v>0</v>
      </c>
      <c r="F55" s="33">
        <f>VLOOKUP($B55, PriceLU!A:T,4, FALSE)</f>
        <v>62</v>
      </c>
      <c r="G55" s="27" t="str">
        <f>IFERROR(IF('2021 Units'!$J$5="", ".", ROUND( F55*'2021 Units'!$J$5, 2)),"")</f>
        <v>.</v>
      </c>
      <c r="H55" s="31"/>
      <c r="I55" s="6"/>
      <c r="J55" s="6"/>
    </row>
    <row r="56" spans="1:10" ht="12.95" customHeight="1">
      <c r="B56" s="18" t="s">
        <v>506</v>
      </c>
      <c r="C56" s="18"/>
      <c r="D56" s="18" t="s">
        <v>486</v>
      </c>
      <c r="E56" s="28"/>
      <c r="F56" s="33">
        <v>29</v>
      </c>
      <c r="G56" s="27" t="str">
        <f>IFERROR(IF('2021 Units'!$J$5="", ".", ROUND( F56*'2021 Units'!$J$5, 2)),"")</f>
        <v>.</v>
      </c>
      <c r="H56" s="31"/>
    </row>
    <row r="57" spans="1:10" ht="12.95" customHeight="1">
      <c r="B57" s="18" t="s">
        <v>507</v>
      </c>
      <c r="C57" s="18"/>
      <c r="D57" s="18" t="s">
        <v>508</v>
      </c>
      <c r="E57" s="28"/>
      <c r="F57" s="33">
        <v>21</v>
      </c>
      <c r="G57" s="27" t="str">
        <f>IFERROR(IF('2021 Units'!$J$5="", ".", ROUND( F57*'2021 Units'!$J$5, 2)),"")</f>
        <v>.</v>
      </c>
      <c r="H57" s="31"/>
    </row>
    <row r="58" spans="1:10" ht="12.95" customHeight="1">
      <c r="B58" s="18" t="s">
        <v>510</v>
      </c>
      <c r="C58" s="18"/>
      <c r="D58" s="18" t="s">
        <v>509</v>
      </c>
      <c r="E58" s="28"/>
      <c r="F58" s="33">
        <v>18</v>
      </c>
      <c r="G58" s="27" t="str">
        <f>IFERROR(IF('2021 Units'!$J$5="", ".", ROUND( F58*'2021 Units'!$J$5, 2)),"")</f>
        <v>.</v>
      </c>
      <c r="H58" s="31" t="e">
        <f>IF(VLOOKUP($B58,PriceLU!A:U,9,FALSE)="", "", "*"&amp;VLOOKUP($B58,PriceLU!A:U,9,FALSE)&amp;"*")</f>
        <v>#N/A</v>
      </c>
    </row>
    <row r="59" spans="1:10" ht="12.95" customHeight="1">
      <c r="B59" s="18" t="s">
        <v>512</v>
      </c>
      <c r="C59" s="18"/>
      <c r="D59" s="18" t="s">
        <v>511</v>
      </c>
      <c r="E59" s="28"/>
      <c r="F59" s="33">
        <v>125</v>
      </c>
      <c r="G59" s="27"/>
      <c r="H59" s="31"/>
    </row>
    <row r="60" spans="1:10" ht="12.95" customHeight="1">
      <c r="B60" s="18" t="s">
        <v>306</v>
      </c>
      <c r="C60" s="18"/>
      <c r="D60" s="18" t="s">
        <v>505</v>
      </c>
      <c r="E60" s="28">
        <f>VLOOKUP($B60, PriceLU!A:T, 6, FALSE)</f>
        <v>0</v>
      </c>
      <c r="F60" s="33">
        <f>VLOOKUP($B60, PriceLU!A:T,4, FALSE)</f>
        <v>72</v>
      </c>
      <c r="G60" s="27" t="str">
        <f>IFERROR(IF('2021 Units'!$J$5="", ".", ROUND( F60*'2021 Units'!$J$5, 2)),"")</f>
        <v>.</v>
      </c>
      <c r="H60" s="31" t="str">
        <f>IF(VLOOKUP($B60,PriceLU!A:U,9,FALSE)="", "", "*"&amp;VLOOKUP($B60,PriceLU!A:U,9,FALSE)&amp;"*")</f>
        <v/>
      </c>
    </row>
    <row r="61" spans="1:10" ht="12.95" customHeight="1">
      <c r="B61" s="18" t="s">
        <v>146</v>
      </c>
      <c r="C61" s="18"/>
      <c r="D61" s="18" t="s">
        <v>480</v>
      </c>
      <c r="E61" s="28">
        <f>VLOOKUP($B61, PriceLU!A:T, 6, FALSE)</f>
        <v>0</v>
      </c>
      <c r="F61" s="33">
        <f>VLOOKUP($B61, PriceLU!A:T,4, FALSE)</f>
        <v>22</v>
      </c>
      <c r="G61" s="27" t="str">
        <f>IFERROR(IF('2021 Units'!$J$5="", ".", ROUND( F61*'2021 Units'!$J$5, 2)),"")</f>
        <v>.</v>
      </c>
      <c r="H61" s="31"/>
    </row>
    <row r="62" spans="1:10" ht="12.95" customHeight="1">
      <c r="B62" s="46" t="s">
        <v>0</v>
      </c>
      <c r="C62" s="52"/>
      <c r="D62" s="46" t="s">
        <v>315</v>
      </c>
      <c r="E62" s="48" t="s">
        <v>43</v>
      </c>
      <c r="F62" s="49" t="s">
        <v>274</v>
      </c>
      <c r="G62" s="50" t="str">
        <f>IF($J$5="", ".", "    Cost")</f>
        <v>.</v>
      </c>
    </row>
    <row r="63" spans="1:10" ht="12.95" customHeight="1">
      <c r="B63" s="18" t="s">
        <v>134</v>
      </c>
      <c r="C63" s="18"/>
      <c r="D63" s="18" t="s">
        <v>277</v>
      </c>
      <c r="E63" s="28">
        <f>VLOOKUP($B63, PriceLU!A:T, 6, FALSE)</f>
        <v>4</v>
      </c>
      <c r="F63" s="33">
        <f>VLOOKUP($B63, PriceLU!A:T,4, FALSE)</f>
        <v>36</v>
      </c>
      <c r="G63" s="27" t="str">
        <f>IFERROR(IF('2021 Units'!$J$5="", ".", ROUND( F63*'2021 Units'!$J$5, 2)),"")</f>
        <v>.</v>
      </c>
      <c r="H63" s="31" t="str">
        <f>IF(VLOOKUP($B63,PriceLU!A:U,9,FALSE)="", "", "*"&amp;VLOOKUP($B63,PriceLU!A:U,9,FALSE)&amp;"*")</f>
        <v>*651772000097*</v>
      </c>
    </row>
    <row r="64" spans="1:10" ht="12.95" customHeight="1">
      <c r="B64" s="18" t="s">
        <v>451</v>
      </c>
      <c r="C64" s="18"/>
      <c r="D64" s="18" t="s">
        <v>487</v>
      </c>
      <c r="E64" s="28">
        <f>VLOOKUP($B64, PriceLU!A:T, 6, FALSE)</f>
        <v>0</v>
      </c>
      <c r="F64" s="33">
        <f>VLOOKUP($B64, PriceLU!A:T,4, FALSE)</f>
        <v>30</v>
      </c>
      <c r="G64" s="27" t="str">
        <f>IFERROR(IF('2021 Units'!$J$5="", ".", ROUND( F64*'2021 Units'!$J$5, 2)),"")</f>
        <v>.</v>
      </c>
      <c r="H64" s="31" t="str">
        <f>IF(VLOOKUP($B64,PriceLU!A:U,9,FALSE)="", "", "*"&amp;VLOOKUP($B64,PriceLU!A:U,9,FALSE)&amp;"*")</f>
        <v/>
      </c>
    </row>
    <row r="65" spans="2:8" ht="12.95" customHeight="1">
      <c r="B65" s="18" t="s">
        <v>452</v>
      </c>
      <c r="C65" s="18"/>
      <c r="D65" s="18" t="s">
        <v>453</v>
      </c>
      <c r="E65" s="28">
        <f>VLOOKUP($B65, PriceLU!A:T, 6, FALSE)</f>
        <v>0</v>
      </c>
      <c r="F65" s="33">
        <f>VLOOKUP($B65, PriceLU!A:T,4, FALSE)</f>
        <v>41</v>
      </c>
      <c r="G65" s="27" t="str">
        <f>IFERROR(IF('2021 Units'!$J$5="", ".", ROUND( F65*'2021 Units'!$J$5, 2)),"")</f>
        <v>.</v>
      </c>
      <c r="H65" s="31" t="str">
        <f>IF(VLOOKUP($B65,PriceLU!A:U,9,FALSE)="", "", "*"&amp;VLOOKUP($B65,PriceLU!A:U,9,FALSE)&amp;"*")</f>
        <v/>
      </c>
    </row>
    <row r="66" spans="2:8" ht="12.95" customHeight="1"/>
    <row r="67" spans="2:8" ht="12.95" customHeight="1"/>
    <row r="68" spans="2:8" ht="12.95" customHeight="1"/>
    <row r="69" spans="2:8" ht="12.95" customHeight="1"/>
    <row r="70" spans="2:8" ht="12.95" customHeight="1"/>
    <row r="71" spans="2:8" ht="12.95" customHeight="1"/>
  </sheetData>
  <conditionalFormatting sqref="E1:E65">
    <cfRule type="cellIs" dxfId="26" priority="13" stopIfTrue="1" operator="equal">
      <formula>0</formula>
    </cfRule>
  </conditionalFormatting>
  <conditionalFormatting sqref="E19">
    <cfRule type="cellIs" dxfId="25" priority="6" stopIfTrue="1" operator="equal">
      <formula>0</formula>
    </cfRule>
  </conditionalFormatting>
  <conditionalFormatting sqref="E66:E1048576">
    <cfRule type="cellIs" dxfId="24" priority="1" stopIfTrue="1" operator="equal">
      <formula>0</formula>
    </cfRule>
  </conditionalFormatting>
  <conditionalFormatting sqref="E12:F23">
    <cfRule type="cellIs" dxfId="23" priority="18" operator="equal">
      <formula>0</formula>
    </cfRule>
  </conditionalFormatting>
  <conditionalFormatting sqref="E19:F19">
    <cfRule type="cellIs" dxfId="22" priority="11" operator="equal">
      <formula>0</formula>
    </cfRule>
  </conditionalFormatting>
  <conditionalFormatting sqref="E25:F36">
    <cfRule type="cellIs" dxfId="21" priority="25" operator="equal">
      <formula>0</formula>
    </cfRule>
  </conditionalFormatting>
  <conditionalFormatting sqref="E38:F49">
    <cfRule type="cellIs" dxfId="20" priority="66" operator="equal">
      <formula>0</formula>
    </cfRule>
  </conditionalFormatting>
  <conditionalFormatting sqref="E51:F61">
    <cfRule type="cellIs" dxfId="19" priority="39" operator="equal">
      <formula>0</formula>
    </cfRule>
  </conditionalFormatting>
  <conditionalFormatting sqref="E63:F65">
    <cfRule type="cellIs" dxfId="18" priority="32" operator="equal">
      <formula>0</formula>
    </cfRule>
  </conditionalFormatting>
  <conditionalFormatting sqref="G1:G65">
    <cfRule type="cellIs" dxfId="16" priority="14" stopIfTrue="1" operator="equal">
      <formula>"."</formula>
    </cfRule>
    <cfRule type="cellIs" dxfId="15" priority="15" stopIfTrue="1" operator="equal">
      <formula>0</formula>
    </cfRule>
    <cfRule type="cellIs" dxfId="14" priority="16" stopIfTrue="1" operator="greaterThan">
      <formula>0</formula>
    </cfRule>
  </conditionalFormatting>
  <conditionalFormatting sqref="G19">
    <cfRule type="cellIs" dxfId="13" priority="7" stopIfTrue="1" operator="equal">
      <formula>"."</formula>
    </cfRule>
    <cfRule type="cellIs" dxfId="12" priority="8" stopIfTrue="1" operator="equal">
      <formula>0</formula>
    </cfRule>
    <cfRule type="cellIs" dxfId="10" priority="9" stopIfTrue="1" operator="greaterThan">
      <formula>0</formula>
    </cfRule>
  </conditionalFormatting>
  <conditionalFormatting sqref="G66:G1048576">
    <cfRule type="cellIs" dxfId="9" priority="2" stopIfTrue="1" operator="equal">
      <formula>"."</formula>
    </cfRule>
    <cfRule type="cellIs" dxfId="8" priority="3" stopIfTrue="1" operator="equal">
      <formula>0</formula>
    </cfRule>
    <cfRule type="cellIs" dxfId="7" priority="4" stopIfTrue="1" operator="greaterThan">
      <formula>0</formula>
    </cfRule>
  </conditionalFormatting>
  <pageMargins left="0.7" right="0.7" top="0.75" bottom="0.75" header="0.3" footer="0.3"/>
  <pageSetup scale="71" orientation="portrait" horizontalDpi="4294967295" verticalDpi="4294967295" r:id="rId1"/>
  <headerFooter>
    <oddHeader>&amp;R&amp;G</oddHeader>
    <oddFooter>&amp;C&amp;K000000Page &amp;P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379C5E4D-8344-44C2-BDD9-64811E29002D}">
            <xm:f>NOT(ISERROR(SEARCH("Cost",G1)))</xm:f>
            <xm:f>"Cost"</xm:f>
            <x14:dxf>
              <font>
                <b val="0"/>
                <i val="0"/>
                <color theme="0"/>
              </font>
              <fill>
                <patternFill>
                  <bgColor theme="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G1:G65</xm:sqref>
        </x14:conditionalFormatting>
        <x14:conditionalFormatting xmlns:xm="http://schemas.microsoft.com/office/excel/2006/main">
          <x14:cfRule type="containsText" priority="10" operator="containsText" id="{2798A7DB-C2C1-4C8B-9157-C2719729E4AB}">
            <xm:f>NOT(ISERROR(SEARCH("Cost",G19)))</xm:f>
            <xm:f>"Cost"</xm:f>
            <x14:dxf>
              <font>
                <b val="0"/>
                <i val="0"/>
                <color theme="0"/>
              </font>
              <fill>
                <patternFill>
                  <bgColor theme="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G19</xm:sqref>
        </x14:conditionalFormatting>
        <x14:conditionalFormatting xmlns:xm="http://schemas.microsoft.com/office/excel/2006/main">
          <x14:cfRule type="containsText" priority="5" operator="containsText" id="{9E8B6C6C-067A-4396-BD05-CB1FBC8BDD8E}">
            <xm:f>NOT(ISERROR(SEARCH("Cost",G66)))</xm:f>
            <xm:f>"Cost"</xm:f>
            <x14:dxf>
              <font>
                <b val="0"/>
                <i val="0"/>
                <color theme="0"/>
              </font>
              <fill>
                <patternFill>
                  <bgColor theme="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G66:G1048576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topLeftCell="A5" zoomScaleNormal="100" zoomScaleSheetLayoutView="100" workbookViewId="0">
      <selection activeCell="D6" sqref="D6"/>
    </sheetView>
  </sheetViews>
  <sheetFormatPr defaultColWidth="8.83203125" defaultRowHeight="12.75"/>
  <cols>
    <col min="1" max="1" width="8.83203125" style="6"/>
    <col min="2" max="2" width="18" style="8" customWidth="1"/>
    <col min="3" max="3" width="19.6640625" style="8" hidden="1" customWidth="1"/>
    <col min="4" max="4" width="88.83203125" style="6" customWidth="1"/>
    <col min="5" max="5" width="10.6640625" style="11" customWidth="1"/>
    <col min="6" max="6" width="12.83203125" style="11" customWidth="1"/>
    <col min="7" max="7" width="13" style="22" customWidth="1"/>
    <col min="8" max="8" width="19.1640625" style="29" hidden="1" customWidth="1"/>
    <col min="9" max="10" width="8.83203125" style="6"/>
    <col min="11" max="11" width="14.83203125" style="6" customWidth="1"/>
    <col min="12" max="16384" width="8.83203125" style="6"/>
  </cols>
  <sheetData>
    <row r="1" spans="1:11" s="40" customFormat="1" ht="15" hidden="1">
      <c r="A1" s="35"/>
      <c r="B1" s="36"/>
      <c r="C1" s="36"/>
      <c r="D1" s="37" t="s">
        <v>41</v>
      </c>
      <c r="E1" s="38"/>
      <c r="F1" s="11"/>
      <c r="G1" s="21"/>
      <c r="H1" s="39"/>
    </row>
    <row r="2" spans="1:11" s="40" customFormat="1" ht="26.25" hidden="1">
      <c r="A2" s="41"/>
      <c r="B2" s="42"/>
      <c r="C2" s="43">
        <f>COUNTA(A:A)</f>
        <v>0</v>
      </c>
      <c r="D2" s="44" t="s">
        <v>42</v>
      </c>
      <c r="E2" s="38"/>
      <c r="F2" s="11"/>
      <c r="G2" s="21"/>
      <c r="H2" s="39"/>
    </row>
    <row r="3" spans="1:11" hidden="1"/>
    <row r="4" spans="1:11" ht="13.5" hidden="1" thickBot="1"/>
    <row r="5" spans="1:11" ht="27.75" thickBot="1">
      <c r="C5" s="15"/>
      <c r="D5" s="45" t="s">
        <v>848</v>
      </c>
      <c r="E5" s="15"/>
      <c r="F5" s="15"/>
      <c r="G5" s="15"/>
      <c r="J5" s="5"/>
      <c r="K5" s="6" t="s">
        <v>40</v>
      </c>
    </row>
    <row r="6" spans="1:11">
      <c r="C6" s="16"/>
      <c r="D6" s="16" t="s">
        <v>849</v>
      </c>
      <c r="E6" s="16"/>
      <c r="F6" s="16"/>
      <c r="G6" s="16"/>
    </row>
    <row r="7" spans="1:11">
      <c r="C7" s="16"/>
      <c r="D7" s="16" t="s">
        <v>472</v>
      </c>
      <c r="E7" s="16"/>
      <c r="F7" s="16"/>
      <c r="G7" s="16"/>
    </row>
    <row r="8" spans="1:11">
      <c r="C8" s="16"/>
      <c r="D8" s="16" t="s">
        <v>847</v>
      </c>
      <c r="E8" s="16"/>
      <c r="F8" s="16"/>
      <c r="G8" s="16"/>
    </row>
    <row r="9" spans="1:11">
      <c r="B9" s="9"/>
      <c r="C9" s="9"/>
      <c r="D9" s="10"/>
      <c r="E9" s="12"/>
      <c r="F9" s="12"/>
      <c r="G9" s="23"/>
    </row>
    <row r="10" spans="1:11" s="17" customFormat="1" ht="20.25">
      <c r="B10" s="25" t="s">
        <v>44</v>
      </c>
      <c r="C10" s="19" t="s">
        <v>8</v>
      </c>
      <c r="D10" s="19"/>
      <c r="E10" s="20"/>
      <c r="F10" s="20"/>
      <c r="G10" s="24"/>
      <c r="H10" s="30"/>
    </row>
    <row r="11" spans="1:11">
      <c r="B11" s="34" t="s">
        <v>0</v>
      </c>
      <c r="C11" s="13"/>
      <c r="D11" s="13"/>
      <c r="E11" s="14"/>
      <c r="F11" s="14"/>
      <c r="G11" s="14"/>
    </row>
    <row r="12" spans="1:11">
      <c r="B12" s="46" t="s">
        <v>0</v>
      </c>
      <c r="C12" s="47"/>
      <c r="D12" s="46" t="s">
        <v>311</v>
      </c>
      <c r="E12" s="48" t="s">
        <v>43</v>
      </c>
      <c r="F12" s="49" t="s">
        <v>274</v>
      </c>
      <c r="G12" s="50" t="str">
        <f>IF($J$5="", ".", "    Cost")</f>
        <v>.</v>
      </c>
    </row>
    <row r="13" spans="1:11" ht="12.95" customHeight="1">
      <c r="B13" s="18" t="s">
        <v>437</v>
      </c>
      <c r="C13" s="18"/>
      <c r="D13" s="18" t="str">
        <f>VLOOKUP($B13, PriceLU!A:T, 2, FALSE)</f>
        <v>Hinge Spring Assembly for XL 400, LG 300</v>
      </c>
      <c r="E13" s="28">
        <f>VLOOKUP($B13, PriceLU!A:T, 6, FALSE)</f>
        <v>0</v>
      </c>
      <c r="F13" s="33">
        <f>VLOOKUP($B13, PriceLU!A:T,4, FALSE)</f>
        <v>69</v>
      </c>
      <c r="G13" s="27" t="str">
        <f>IFERROR(IF('Pre 2021'!$J$5="", ".", ROUND( F13*'Pre 2021'!$J$5, 2)),"")</f>
        <v>.</v>
      </c>
      <c r="H13" s="31" t="str">
        <f>IF(VLOOKUP($B13,PriceLU!A:U,9,FALSE)="", "", "*"&amp;VLOOKUP($B13,PriceLU!A:U,9,FALSE)&amp;"*")</f>
        <v/>
      </c>
    </row>
    <row r="14" spans="1:11" ht="12.95" customHeight="1">
      <c r="B14" s="18" t="s">
        <v>443</v>
      </c>
      <c r="C14" s="18"/>
      <c r="D14" s="18" t="str">
        <f>VLOOKUP($B14, PriceLU!A:T, 2, FALSE)</f>
        <v>Hinge Handle for XL 400</v>
      </c>
      <c r="E14" s="28">
        <f>VLOOKUP($B14, PriceLU!A:T, 6, FALSE)</f>
        <v>0</v>
      </c>
      <c r="F14" s="33">
        <f>VLOOKUP($B14, PriceLU!A:T,4, FALSE)</f>
        <v>50</v>
      </c>
      <c r="G14" s="27" t="str">
        <f>IFERROR(IF('Pre 2021'!$J$5="", ".", ROUND( F14*'Pre 2021'!$J$5, 2)),"")</f>
        <v>.</v>
      </c>
      <c r="H14" s="31" t="str">
        <f>IF(VLOOKUP($B14,PriceLU!A:U,9,FALSE)="", "", "*"&amp;VLOOKUP($B14,PriceLU!A:U,9,FALSE)&amp;"*")</f>
        <v/>
      </c>
    </row>
    <row r="15" spans="1:11" ht="12.95" customHeight="1">
      <c r="B15" s="18" t="s">
        <v>463</v>
      </c>
      <c r="C15" s="18"/>
      <c r="D15" s="18" t="str">
        <f>VLOOKUP($B15, PriceLU!A:T, 2, FALSE)</f>
        <v>Chimney, Cast Iron for XL 400, LG 300, Kamado</v>
      </c>
      <c r="E15" s="28">
        <f>VLOOKUP($B15, PriceLU!A:T, 6, FALSE)</f>
        <v>0</v>
      </c>
      <c r="F15" s="33">
        <f>VLOOKUP(B15,PriceLU,4,FALSE)</f>
        <v>57</v>
      </c>
      <c r="G15" s="27" t="str">
        <f>IFERROR(IF('Pre 2021'!$J$5="", ".", ROUND( F15*'Pre 2021'!$J$5, 2)),"")</f>
        <v>.</v>
      </c>
      <c r="H15" s="31" t="str">
        <f>IF(VLOOKUP($B15,PriceLU!A:U,9,FALSE)="", "", "*"&amp;VLOOKUP($B15,PriceLU!A:U,9,FALSE)&amp;"*")</f>
        <v/>
      </c>
    </row>
    <row r="16" spans="1:11">
      <c r="B16" s="46" t="s">
        <v>0</v>
      </c>
      <c r="C16" s="51"/>
      <c r="D16" s="46" t="s">
        <v>312</v>
      </c>
      <c r="E16" s="48" t="s">
        <v>43</v>
      </c>
      <c r="F16" s="49" t="s">
        <v>274</v>
      </c>
      <c r="G16" s="50" t="str">
        <f>IF($J$5="", ".", "    Cost")</f>
        <v>.</v>
      </c>
      <c r="H16" s="31" t="e">
        <f>IF(VLOOKUP($B16,PriceLU!A:U,9,FALSE)="", "", "*"&amp;VLOOKUP($B16,PriceLU!A:U,9,FALSE)&amp;"*")</f>
        <v>#N/A</v>
      </c>
    </row>
    <row r="17" spans="1:10" ht="12.95" customHeight="1">
      <c r="B17" s="18" t="s">
        <v>437</v>
      </c>
      <c r="C17" s="18"/>
      <c r="D17" s="18" t="str">
        <f>VLOOKUP($B17, PriceLU!A:T, 2, FALSE)</f>
        <v>Hinge Spring Assembly for XL 400, LG 300</v>
      </c>
      <c r="E17" s="28">
        <f>VLOOKUP($B17, PriceLU!A:T, 6, FALSE)</f>
        <v>0</v>
      </c>
      <c r="F17" s="33">
        <f>VLOOKUP($B17, PriceLU!A:T,4, FALSE)</f>
        <v>69</v>
      </c>
      <c r="G17" s="27" t="str">
        <f>IFERROR(IF('Pre 2021'!$J$5="", ".", ROUND( F17*'Pre 2021'!$J$5, 2)),"")</f>
        <v>.</v>
      </c>
      <c r="H17" s="31"/>
    </row>
    <row r="18" spans="1:10" ht="12.95" customHeight="1">
      <c r="B18" s="18" t="s">
        <v>434</v>
      </c>
      <c r="C18" s="18"/>
      <c r="D18" s="18" t="str">
        <f>VLOOKUP($B18, PriceLU!A:T, 2, FALSE)</f>
        <v>Hinge Band for LG 300 (Individual)</v>
      </c>
      <c r="E18" s="28">
        <f>VLOOKUP($B18, PriceLU!A:T, 6, FALSE)</f>
        <v>0</v>
      </c>
      <c r="F18" s="33">
        <f>VLOOKUP($B18, PriceLU!A:T,4, FALSE)</f>
        <v>50</v>
      </c>
      <c r="G18" s="27" t="str">
        <f>IFERROR(IF('Pre 2021'!$J$5="", ".", ROUND( F18*'Pre 2021'!$J$5, 2)),"")</f>
        <v>.</v>
      </c>
      <c r="H18" s="31"/>
    </row>
    <row r="19" spans="1:10" ht="12.95" customHeight="1">
      <c r="B19" s="18" t="s">
        <v>428</v>
      </c>
      <c r="C19" s="18"/>
      <c r="D19" s="18" t="str">
        <f>VLOOKUP($B19, PriceLU!A:T, 2, FALSE)</f>
        <v>Hinge Handle for LG 300, JR 200</v>
      </c>
      <c r="E19" s="28">
        <f>VLOOKUP($B19, PriceLU!A:T, 6, FALSE)</f>
        <v>0</v>
      </c>
      <c r="F19" s="33">
        <f>VLOOKUP($B19, PriceLU!A:T,4, FALSE)</f>
        <v>41</v>
      </c>
      <c r="G19" s="27" t="str">
        <f>IFERROR(IF('Pre 2021'!$J$5="", ".", ROUND( F19*'Pre 2021'!$J$5, 2)),"")</f>
        <v>.</v>
      </c>
      <c r="H19" s="31" t="str">
        <f>IF(VLOOKUP($B19,PriceLU!A:U,9,FALSE)="", "", "*"&amp;VLOOKUP($B19,PriceLU!A:U,9,FALSE)&amp;"*")</f>
        <v/>
      </c>
    </row>
    <row r="20" spans="1:10" ht="12.95" customHeight="1">
      <c r="B20" s="18" t="s">
        <v>463</v>
      </c>
      <c r="C20" s="18"/>
      <c r="D20" s="18" t="str">
        <f>VLOOKUP($B20, PriceLU!A:T, 2, FALSE)</f>
        <v>Chimney, Cast Iron for XL 400, LG 300, Kamado</v>
      </c>
      <c r="E20" s="28">
        <f>VLOOKUP($B20, PriceLU!A:T, 6, FALSE)</f>
        <v>0</v>
      </c>
      <c r="F20" s="33">
        <f>VLOOKUP($B20, PriceLU!A:T,4, FALSE)</f>
        <v>57</v>
      </c>
      <c r="G20" s="27" t="str">
        <f>IFERROR(IF('Pre 2021'!$J$5="", ".", ROUND( F20*'Pre 2021'!$J$5, 2)),"")</f>
        <v>.</v>
      </c>
      <c r="H20" s="31" t="str">
        <f>IF(VLOOKUP($B20,PriceLU!A:U,9,FALSE)="", "", "*"&amp;VLOOKUP($B20,PriceLU!A:U,9,FALSE)&amp;"*")</f>
        <v/>
      </c>
    </row>
    <row r="21" spans="1:10">
      <c r="B21" s="46" t="s">
        <v>0</v>
      </c>
      <c r="C21" s="51"/>
      <c r="D21" s="46" t="s">
        <v>313</v>
      </c>
      <c r="E21" s="48" t="s">
        <v>43</v>
      </c>
      <c r="F21" s="49" t="s">
        <v>274</v>
      </c>
      <c r="G21" s="50" t="str">
        <f>IF($J$5="", ".", "    Cost")</f>
        <v>.</v>
      </c>
      <c r="H21" s="31" t="e">
        <f>IF(VLOOKUP($B21,PriceLU!A:U,9,FALSE)="", "", "*"&amp;VLOOKUP($B21,PriceLU!A:U,9,FALSE)&amp;"*")</f>
        <v>#N/A</v>
      </c>
    </row>
    <row r="22" spans="1:10" s="17" customFormat="1" ht="12.95" customHeight="1">
      <c r="A22" s="6"/>
      <c r="B22" s="18" t="s">
        <v>422</v>
      </c>
      <c r="C22" s="18"/>
      <c r="D22" s="18" t="str">
        <f>VLOOKUP($B22, PriceLU!A:T, 2, FALSE)</f>
        <v>Cooking Grate, Porcelain, for JR 200 (1 pc)</v>
      </c>
      <c r="E22" s="28">
        <f>VLOOKUP($B22, PriceLU!A:T, 6, FALSE)</f>
        <v>0</v>
      </c>
      <c r="F22" s="33">
        <f>VLOOKUP($B22, PriceLU!A:T,4, FALSE)</f>
        <v>55</v>
      </c>
      <c r="G22" s="27" t="str">
        <f>IFERROR(IF('Pre 2021'!$J$5="", ".", ROUND( F22*'Pre 2021'!$J$5, 2)),"")</f>
        <v>.</v>
      </c>
      <c r="H22" s="31"/>
      <c r="I22" s="6"/>
      <c r="J22" s="6"/>
    </row>
    <row r="23" spans="1:10" ht="12.95" customHeight="1">
      <c r="B23" s="18" t="s">
        <v>423</v>
      </c>
      <c r="C23" s="18"/>
      <c r="D23" s="18" t="str">
        <f>VLOOKUP($B23, PriceLU!A:T, 2, FALSE)</f>
        <v>JR 200 Spring Loaded Hinge Mechanism</v>
      </c>
      <c r="E23" s="28">
        <f>VLOOKUP($B23, PriceLU!A:T, 6, FALSE)</f>
        <v>0</v>
      </c>
      <c r="F23" s="33">
        <f>VLOOKUP($B23, PriceLU!A:T,4, FALSE)</f>
        <v>41</v>
      </c>
      <c r="G23" s="27" t="str">
        <f>IFERROR(IF('Pre 2021'!$J$5="", ".", ROUND( F23*'Pre 2021'!$J$5, 2)),"")</f>
        <v>.</v>
      </c>
      <c r="H23" s="31"/>
    </row>
    <row r="24" spans="1:10" ht="12.95" customHeight="1">
      <c r="B24" s="18" t="s">
        <v>426</v>
      </c>
      <c r="C24" s="18"/>
      <c r="D24" s="18" t="str">
        <f>VLOOKUP($B24, PriceLU!A:T, 2, FALSE)</f>
        <v>Oval JR Band for Hinge (each)</v>
      </c>
      <c r="E24" s="28">
        <f>VLOOKUP($B24, PriceLU!A:T, 6, FALSE)</f>
        <v>0</v>
      </c>
      <c r="F24" s="33">
        <f>VLOOKUP($B24, PriceLU!A:T,4, FALSE)</f>
        <v>41</v>
      </c>
      <c r="G24" s="27" t="str">
        <f>IFERROR(IF('Pre 2021'!$J$5="", ".", ROUND( F24*'Pre 2021'!$J$5, 2)),"")</f>
        <v>.</v>
      </c>
      <c r="H24" s="31"/>
    </row>
    <row r="25" spans="1:10" ht="12.95" customHeight="1">
      <c r="B25" s="18" t="s">
        <v>428</v>
      </c>
      <c r="C25" s="18"/>
      <c r="D25" s="18" t="str">
        <f>VLOOKUP($B25, PriceLU!A:T, 2, FALSE)</f>
        <v>Hinge Handle for LG 300, JR 200</v>
      </c>
      <c r="E25" s="28">
        <f>VLOOKUP($B25, PriceLU!A:T, 6, FALSE)</f>
        <v>0</v>
      </c>
      <c r="F25" s="33">
        <f>VLOOKUP($B25, PriceLU!A:T,4, FALSE)</f>
        <v>41</v>
      </c>
      <c r="G25" s="27" t="str">
        <f>IFERROR(IF('Pre 2021'!$J$5="", ".", ROUND( F25*'Pre 2021'!$J$5, 2)),"")</f>
        <v>.</v>
      </c>
      <c r="H25" s="31" t="str">
        <f>IF(VLOOKUP($B25,PriceLU!A:U,9,FALSE)="", "", "*"&amp;VLOOKUP($B25,PriceLU!A:U,9,FALSE)&amp;"*")</f>
        <v/>
      </c>
    </row>
    <row r="26" spans="1:10" ht="12.95" customHeight="1">
      <c r="B26" s="46" t="s">
        <v>0</v>
      </c>
      <c r="C26" s="51"/>
      <c r="D26" s="46" t="s">
        <v>314</v>
      </c>
      <c r="E26" s="48" t="s">
        <v>43</v>
      </c>
      <c r="F26" s="49" t="s">
        <v>274</v>
      </c>
      <c r="G26" s="50" t="str">
        <f>IF($J$5="", ".", "    Cost")</f>
        <v>.</v>
      </c>
      <c r="H26" s="31" t="e">
        <f>IF(VLOOKUP($B26,PriceLU!A:U,9,FALSE)="", "", "*"&amp;VLOOKUP($B26,PriceLU!A:U,9,FALSE)&amp;"*")</f>
        <v>#N/A</v>
      </c>
    </row>
    <row r="27" spans="1:10" ht="12.95" customHeight="1">
      <c r="B27" s="18" t="s">
        <v>446</v>
      </c>
      <c r="C27" s="18"/>
      <c r="D27" s="18" t="str">
        <f>VLOOKUP($B27, PriceLU!A:T, 2, FALSE)</f>
        <v>Cooking Grate, Porcelain for Kamado</v>
      </c>
      <c r="E27" s="28">
        <f>VLOOKUP($B27, PriceLU!A:T, 6, FALSE)</f>
        <v>0</v>
      </c>
      <c r="F27" s="33">
        <f>VLOOKUP($B27, PriceLU!A:T,4, FALSE)</f>
        <v>61</v>
      </c>
      <c r="G27" s="27" t="str">
        <f>IFERROR(IF('Pre 2021'!$J$5="", ".", ROUND( F27*'Pre 2021'!$J$5, 2)),"")</f>
        <v>.</v>
      </c>
      <c r="H27" s="31"/>
    </row>
    <row r="28" spans="1:10" ht="12.95" customHeight="1">
      <c r="B28" s="18" t="s">
        <v>447</v>
      </c>
      <c r="C28" s="18"/>
      <c r="D28" s="18" t="str">
        <f>VLOOKUP($B28, PriceLU!A:T, 2, FALSE)</f>
        <v>SS Bottom Vent Door for Kamado</v>
      </c>
      <c r="E28" s="28">
        <f>VLOOKUP($B28, PriceLU!A:T, 6, FALSE)</f>
        <v>0</v>
      </c>
      <c r="F28" s="33">
        <f>VLOOKUP($B28, PriceLU!A:T,4, FALSE)</f>
        <v>47</v>
      </c>
      <c r="G28" s="27" t="str">
        <f>IFERROR(IF('Pre 2021'!$J$5="", ".", ROUND( F28*'Pre 2021'!$J$5, 2)),"")</f>
        <v>.</v>
      </c>
      <c r="H28" s="31"/>
    </row>
    <row r="29" spans="1:10" ht="12.95" customHeight="1">
      <c r="B29" s="18" t="s">
        <v>846</v>
      </c>
      <c r="C29" s="18"/>
      <c r="D29" s="18" t="str">
        <f>VLOOKUP($B29, PriceLU!A:T, 2, FALSE)</f>
        <v>Hinge, Bands, Handle, Brackets for Kamado, w/ Brackets for SideTables</v>
      </c>
      <c r="E29" s="28">
        <f>VLOOKUP($B29, PriceLU!A:T, 6, FALSE)</f>
        <v>0</v>
      </c>
      <c r="F29" s="33">
        <f>VLOOKUP($B29, PriceLU!A:T,4, FALSE)</f>
        <v>140</v>
      </c>
      <c r="G29" s="27" t="str">
        <f>IFERROR(IF('Pre 2021'!$J$5="", ".", ROUND( F29*'Pre 2021'!$J$5, 2)),"")</f>
        <v>.</v>
      </c>
      <c r="H29" s="31"/>
    </row>
    <row r="30" spans="1:10" ht="12.95" customHeight="1">
      <c r="B30" s="18" t="s">
        <v>463</v>
      </c>
      <c r="C30" s="18"/>
      <c r="D30" s="18" t="str">
        <f>VLOOKUP($B30, PriceLU!A:T, 2, FALSE)</f>
        <v>Chimney, Cast Iron for XL 400, LG 300, Kamado</v>
      </c>
      <c r="E30" s="28">
        <f>VLOOKUP($B30, PriceLU!A:T, 6, FALSE)</f>
        <v>0</v>
      </c>
      <c r="F30" s="33">
        <f>VLOOKUP($B30, PriceLU!A:T,4, FALSE)</f>
        <v>57</v>
      </c>
      <c r="G30" s="27" t="str">
        <f>IFERROR(IF('Pre 2021'!$J$5="", ".", ROUND( F30*'Pre 2021'!$J$5, 2)),"")</f>
        <v>.</v>
      </c>
      <c r="H30" s="31" t="str">
        <f>IF(VLOOKUP($B30,PriceLU!A:U,9,FALSE)="", "", "*"&amp;VLOOKUP($B30,PriceLU!A:U,9,FALSE)&amp;"*")</f>
        <v/>
      </c>
    </row>
    <row r="31" spans="1:10" ht="12.95" customHeight="1">
      <c r="B31" s="46" t="s">
        <v>0</v>
      </c>
      <c r="C31" s="52"/>
      <c r="D31" s="46" t="s">
        <v>315</v>
      </c>
      <c r="E31" s="48" t="s">
        <v>43</v>
      </c>
      <c r="F31" s="49" t="s">
        <v>274</v>
      </c>
      <c r="G31" s="50" t="str">
        <f>IF($J$5="", ".", "    Cost")</f>
        <v>.</v>
      </c>
    </row>
    <row r="32" spans="1:10" ht="12.95" customHeight="1">
      <c r="B32" s="18" t="s">
        <v>451</v>
      </c>
      <c r="C32" s="18"/>
      <c r="D32" s="18" t="str">
        <f>VLOOKUP($B32, PriceLU!A:T, 2, FALSE)</f>
        <v>Thermometer for LG 300, JR 200, Kamado</v>
      </c>
      <c r="E32" s="28">
        <f>VLOOKUP($B32, PriceLU!A:T, 6, FALSE)</f>
        <v>0</v>
      </c>
      <c r="F32" s="33">
        <f>VLOOKUP($B32, PriceLU!A:T,4, FALSE)</f>
        <v>30</v>
      </c>
      <c r="G32" s="27" t="str">
        <f>IFERROR(IF('Pre 2021'!$J$5="", ".", ROUND( F32*'Pre 2021'!$J$5, 2)),"")</f>
        <v>.</v>
      </c>
      <c r="H32" s="31" t="str">
        <f>IF(VLOOKUP($B32,PriceLU!A:U,9,FALSE)="", "", "*"&amp;VLOOKUP($B32,PriceLU!A:U,9,FALSE)&amp;"*")</f>
        <v/>
      </c>
    </row>
    <row r="33" spans="2:8" ht="12.95" customHeight="1">
      <c r="B33" s="18" t="s">
        <v>452</v>
      </c>
      <c r="C33" s="18"/>
      <c r="D33" s="18" t="str">
        <f>VLOOKUP($B33, PriceLU!A:T, 2, FALSE)</f>
        <v>Thermometer with Bezel/Sleeve for XL 400</v>
      </c>
      <c r="E33" s="28">
        <f>VLOOKUP($B33, PriceLU!A:T, 6, FALSE)</f>
        <v>0</v>
      </c>
      <c r="F33" s="33">
        <f>VLOOKUP($B33, PriceLU!A:T,4, FALSE)</f>
        <v>41</v>
      </c>
      <c r="G33" s="27" t="str">
        <f>IFERROR(IF('Pre 2021'!$J$5="", ".", ROUND( F33*'Pre 2021'!$J$5, 2)),"")</f>
        <v>.</v>
      </c>
      <c r="H33" s="31" t="str">
        <f>IF(VLOOKUP($B33,PriceLU!A:U,9,FALSE)="", "", "*"&amp;VLOOKUP($B33,PriceLU!A:U,9,FALSE)&amp;"*")</f>
        <v/>
      </c>
    </row>
    <row r="34" spans="2:8" ht="12.95" customHeight="1"/>
    <row r="35" spans="2:8" ht="12.95" customHeight="1"/>
    <row r="36" spans="2:8" ht="12.95" customHeight="1"/>
    <row r="37" spans="2:8" ht="12.95" customHeight="1"/>
    <row r="38" spans="2:8" ht="12.95" customHeight="1"/>
    <row r="39" spans="2:8" ht="12.95" customHeight="1"/>
  </sheetData>
  <phoneticPr fontId="8" type="noConversion"/>
  <conditionalFormatting sqref="E1:E1048576">
    <cfRule type="cellIs" dxfId="5" priority="1" stopIfTrue="1" operator="equal">
      <formula>0</formula>
    </cfRule>
  </conditionalFormatting>
  <conditionalFormatting sqref="E13:F15 E17:F20 E22:F25 E27:F30 E32:F33">
    <cfRule type="cellIs" dxfId="4" priority="215" operator="equal">
      <formula>0</formula>
    </cfRule>
  </conditionalFormatting>
  <conditionalFormatting sqref="G1:G1048576">
    <cfRule type="cellIs" dxfId="3" priority="2" stopIfTrue="1" operator="equal">
      <formula>"."</formula>
    </cfRule>
    <cfRule type="cellIs" dxfId="2" priority="3" stopIfTrue="1" operator="equal">
      <formula>0</formula>
    </cfRule>
    <cfRule type="cellIs" dxfId="1" priority="4" stopIfTrue="1" operator="greaterThan">
      <formula>0</formula>
    </cfRule>
  </conditionalFormatting>
  <pageMargins left="0.7" right="0.7" top="0.75" bottom="0.75" header="0.3" footer="0.3"/>
  <pageSetup scale="71" orientation="portrait" horizontalDpi="4294967295" verticalDpi="4294967295" r:id="rId1"/>
  <headerFooter>
    <oddHeader>&amp;R&amp;G</oddHeader>
    <oddFooter>&amp;C&amp;K000000Page &amp;P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AE560102-71CF-4ABE-9A5D-722D7DD4E63D}">
            <xm:f>NOT(ISERROR(SEARCH("Cost",G1)))</xm:f>
            <xm:f>"Cost"</xm:f>
            <x14:dxf>
              <font>
                <b val="0"/>
                <i val="0"/>
                <color theme="0"/>
              </font>
              <fill>
                <patternFill>
                  <bgColor theme="1"/>
                </patternFill>
              </fill>
              <border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G1:G1048576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56"/>
  <sheetViews>
    <sheetView workbookViewId="0">
      <selection sqref="A1:T255"/>
    </sheetView>
  </sheetViews>
  <sheetFormatPr defaultRowHeight="12.75"/>
  <cols>
    <col min="1" max="1" width="23" style="7" bestFit="1" customWidth="1"/>
    <col min="2" max="2" width="81.33203125" customWidth="1"/>
    <col min="3" max="3" width="81" bestFit="1" customWidth="1"/>
    <col min="4" max="4" width="13.83203125" style="1" bestFit="1" customWidth="1"/>
    <col min="5" max="5" width="7.83203125" bestFit="1" customWidth="1"/>
    <col min="6" max="6" width="10.6640625" bestFit="1" customWidth="1"/>
    <col min="7" max="7" width="14.6640625" bestFit="1" customWidth="1"/>
    <col min="8" max="8" width="8.6640625" bestFit="1" customWidth="1"/>
    <col min="9" max="9" width="13.33203125" bestFit="1" customWidth="1"/>
    <col min="10" max="10" width="9.33203125" bestFit="1" customWidth="1"/>
    <col min="11" max="11" width="81.33203125" customWidth="1"/>
    <col min="12" max="12" width="9.33203125" bestFit="1" customWidth="1"/>
    <col min="13" max="14" width="8.6640625" bestFit="1" customWidth="1"/>
    <col min="15" max="15" width="16" bestFit="1" customWidth="1"/>
    <col min="16" max="16" width="12.5" bestFit="1" customWidth="1"/>
    <col min="17" max="17" width="14.5" bestFit="1" customWidth="1"/>
    <col min="18" max="18" width="11.33203125" bestFit="1" customWidth="1"/>
    <col min="19" max="20" width="10.6640625" bestFit="1" customWidth="1"/>
    <col min="21" max="22" width="11.5" customWidth="1"/>
    <col min="23" max="23" width="12.5" customWidth="1"/>
    <col min="24" max="24" width="12" customWidth="1"/>
    <col min="25" max="25" width="10.6640625" bestFit="1" customWidth="1"/>
    <col min="26" max="26" width="13.6640625" bestFit="1" customWidth="1"/>
    <col min="27" max="27" width="8.6640625" bestFit="1" customWidth="1"/>
    <col min="28" max="28" width="8" bestFit="1" customWidth="1"/>
    <col min="30" max="30" width="81.33203125" customWidth="1"/>
    <col min="32" max="33" width="8.6640625" bestFit="1" customWidth="1"/>
    <col min="34" max="34" width="16" bestFit="1" customWidth="1"/>
    <col min="35" max="35" width="12.5" bestFit="1" customWidth="1"/>
    <col min="36" max="36" width="14.5" bestFit="1" customWidth="1"/>
    <col min="37" max="37" width="11.33203125" bestFit="1" customWidth="1"/>
    <col min="38" max="39" width="10.6640625" bestFit="1" customWidth="1"/>
  </cols>
  <sheetData>
    <row r="1" spans="1:24" ht="13.5" thickBot="1">
      <c r="A1" s="7" t="s">
        <v>17</v>
      </c>
      <c r="B1" t="s">
        <v>18</v>
      </c>
      <c r="C1" t="s">
        <v>19</v>
      </c>
      <c r="D1" s="1" t="s">
        <v>20</v>
      </c>
      <c r="E1" t="s">
        <v>21</v>
      </c>
      <c r="F1" t="s">
        <v>22</v>
      </c>
      <c r="G1" s="3" t="s">
        <v>23</v>
      </c>
      <c r="H1" t="s">
        <v>24</v>
      </c>
      <c r="I1" t="s">
        <v>25</v>
      </c>
      <c r="J1" t="s">
        <v>26</v>
      </c>
      <c r="K1" t="s">
        <v>16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t="s">
        <v>34</v>
      </c>
      <c r="T1" s="2" t="s">
        <v>35</v>
      </c>
      <c r="X1" s="4">
        <f>'Pre 2021'!J5</f>
        <v>0</v>
      </c>
    </row>
    <row r="2" spans="1:24">
      <c r="A2" s="26" t="s">
        <v>91</v>
      </c>
      <c r="B2" t="s">
        <v>513</v>
      </c>
      <c r="C2" t="s">
        <v>241</v>
      </c>
      <c r="D2" s="1">
        <v>519</v>
      </c>
      <c r="F2">
        <v>26.8</v>
      </c>
      <c r="G2" s="3">
        <v>43831</v>
      </c>
      <c r="H2" t="s">
        <v>36</v>
      </c>
      <c r="I2" t="s">
        <v>147</v>
      </c>
      <c r="J2" t="s">
        <v>37</v>
      </c>
      <c r="K2" t="s">
        <v>513</v>
      </c>
      <c r="L2">
        <v>27.5</v>
      </c>
      <c r="M2">
        <v>4.5</v>
      </c>
      <c r="N2">
        <v>23.5</v>
      </c>
      <c r="T2" s="2"/>
    </row>
    <row r="3" spans="1:24">
      <c r="A3" s="7" t="s">
        <v>113</v>
      </c>
      <c r="B3" t="s">
        <v>514</v>
      </c>
      <c r="C3" t="s">
        <v>242</v>
      </c>
      <c r="D3" s="1">
        <v>59</v>
      </c>
      <c r="F3">
        <v>2.4</v>
      </c>
      <c r="G3" s="3">
        <v>43831</v>
      </c>
      <c r="H3" t="s">
        <v>36</v>
      </c>
      <c r="I3" t="s">
        <v>148</v>
      </c>
      <c r="J3" t="s">
        <v>37</v>
      </c>
      <c r="K3" t="s">
        <v>514</v>
      </c>
      <c r="L3">
        <v>11.5</v>
      </c>
      <c r="M3">
        <v>5.375</v>
      </c>
      <c r="N3">
        <v>8.5</v>
      </c>
      <c r="T3" s="2"/>
    </row>
    <row r="4" spans="1:24">
      <c r="A4" s="26" t="s">
        <v>116</v>
      </c>
      <c r="B4" t="s">
        <v>515</v>
      </c>
      <c r="C4" t="s">
        <v>243</v>
      </c>
      <c r="D4" s="1">
        <v>95</v>
      </c>
      <c r="F4">
        <v>2.5</v>
      </c>
      <c r="G4" s="3">
        <v>43831</v>
      </c>
      <c r="H4" t="s">
        <v>36</v>
      </c>
      <c r="I4" t="s">
        <v>149</v>
      </c>
      <c r="J4" t="s">
        <v>37</v>
      </c>
      <c r="K4" t="s">
        <v>515</v>
      </c>
      <c r="L4">
        <v>14</v>
      </c>
      <c r="M4">
        <v>2.75</v>
      </c>
      <c r="N4">
        <v>9.375</v>
      </c>
      <c r="T4" s="2"/>
    </row>
    <row r="5" spans="1:24">
      <c r="A5" s="26" t="s">
        <v>104</v>
      </c>
      <c r="B5" t="s">
        <v>516</v>
      </c>
      <c r="C5" t="s">
        <v>243</v>
      </c>
      <c r="D5" s="1">
        <v>75</v>
      </c>
      <c r="F5">
        <v>2.9</v>
      </c>
      <c r="G5" s="3">
        <v>43831</v>
      </c>
      <c r="H5" t="s">
        <v>36</v>
      </c>
      <c r="I5" t="s">
        <v>150</v>
      </c>
      <c r="J5" t="s">
        <v>37</v>
      </c>
      <c r="K5" t="s">
        <v>516</v>
      </c>
      <c r="L5">
        <v>11.5</v>
      </c>
      <c r="M5">
        <v>0.75</v>
      </c>
      <c r="N5">
        <v>4.75</v>
      </c>
      <c r="T5" s="2"/>
    </row>
    <row r="6" spans="1:24">
      <c r="A6" s="26" t="s">
        <v>112</v>
      </c>
      <c r="B6" t="s">
        <v>517</v>
      </c>
      <c r="C6" t="s">
        <v>244</v>
      </c>
      <c r="D6" s="1">
        <v>65</v>
      </c>
      <c r="F6">
        <v>2.9</v>
      </c>
      <c r="G6" s="3">
        <v>43831</v>
      </c>
      <c r="H6" t="s">
        <v>36</v>
      </c>
      <c r="I6" t="s">
        <v>151</v>
      </c>
      <c r="J6" t="s">
        <v>37</v>
      </c>
      <c r="K6" t="s">
        <v>517</v>
      </c>
      <c r="L6">
        <v>13.5</v>
      </c>
      <c r="M6">
        <v>6</v>
      </c>
      <c r="N6">
        <v>9.5</v>
      </c>
      <c r="T6" s="2"/>
    </row>
    <row r="7" spans="1:24">
      <c r="A7" s="26" t="s">
        <v>115</v>
      </c>
      <c r="B7" t="s">
        <v>518</v>
      </c>
      <c r="C7" t="s">
        <v>245</v>
      </c>
      <c r="D7" s="1">
        <v>99</v>
      </c>
      <c r="F7">
        <v>2.2000000000000002</v>
      </c>
      <c r="G7" s="3">
        <v>43831</v>
      </c>
      <c r="H7" t="s">
        <v>36</v>
      </c>
      <c r="I7" t="s">
        <v>152</v>
      </c>
      <c r="J7" t="s">
        <v>37</v>
      </c>
      <c r="K7" t="s">
        <v>518</v>
      </c>
      <c r="L7">
        <v>15.5</v>
      </c>
      <c r="M7">
        <v>2</v>
      </c>
      <c r="N7">
        <v>11.5</v>
      </c>
      <c r="T7" s="2"/>
    </row>
    <row r="8" spans="1:24">
      <c r="A8" s="26" t="s">
        <v>92</v>
      </c>
      <c r="B8" t="s">
        <v>519</v>
      </c>
      <c r="C8" t="s">
        <v>246</v>
      </c>
      <c r="D8" s="1">
        <v>439</v>
      </c>
      <c r="F8">
        <v>26.8</v>
      </c>
      <c r="G8" s="3">
        <v>43831</v>
      </c>
      <c r="H8" t="s">
        <v>36</v>
      </c>
      <c r="I8" t="s">
        <v>153</v>
      </c>
      <c r="J8" t="s">
        <v>37</v>
      </c>
      <c r="K8" t="s">
        <v>519</v>
      </c>
      <c r="L8">
        <v>27.5</v>
      </c>
      <c r="M8">
        <v>4.5</v>
      </c>
      <c r="N8">
        <v>23.5</v>
      </c>
      <c r="T8" s="2"/>
    </row>
    <row r="9" spans="1:24">
      <c r="A9" s="26" t="s">
        <v>82</v>
      </c>
      <c r="B9" t="s">
        <v>520</v>
      </c>
      <c r="C9" t="s">
        <v>64</v>
      </c>
      <c r="D9" s="1">
        <v>425</v>
      </c>
      <c r="F9">
        <v>58.5</v>
      </c>
      <c r="G9" s="3">
        <v>43831</v>
      </c>
      <c r="H9" t="s">
        <v>36</v>
      </c>
      <c r="I9" t="s">
        <v>154</v>
      </c>
      <c r="J9" t="s">
        <v>37</v>
      </c>
      <c r="K9" t="s">
        <v>520</v>
      </c>
      <c r="L9">
        <v>33.5</v>
      </c>
      <c r="M9">
        <v>7</v>
      </c>
      <c r="N9">
        <v>23.25</v>
      </c>
      <c r="T9" s="2"/>
    </row>
    <row r="10" spans="1:24">
      <c r="A10" s="26" t="s">
        <v>86</v>
      </c>
      <c r="B10" t="s">
        <v>521</v>
      </c>
      <c r="C10" t="s">
        <v>82</v>
      </c>
      <c r="D10" s="1">
        <v>405</v>
      </c>
      <c r="F10">
        <v>19.399999999999999</v>
      </c>
      <c r="G10" s="3">
        <v>43831</v>
      </c>
      <c r="H10" t="s">
        <v>36</v>
      </c>
      <c r="I10" t="s">
        <v>155</v>
      </c>
      <c r="J10" t="s">
        <v>37</v>
      </c>
      <c r="K10" t="s">
        <v>521</v>
      </c>
      <c r="L10">
        <v>24</v>
      </c>
      <c r="M10">
        <v>3</v>
      </c>
      <c r="N10">
        <v>18</v>
      </c>
      <c r="T10" s="2"/>
    </row>
    <row r="11" spans="1:24">
      <c r="A11" s="26" t="s">
        <v>84</v>
      </c>
      <c r="B11" t="s">
        <v>522</v>
      </c>
      <c r="C11" t="s">
        <v>64</v>
      </c>
      <c r="D11" s="1">
        <v>795</v>
      </c>
      <c r="F11">
        <v>77.900000000000006</v>
      </c>
      <c r="G11" s="3">
        <v>43831</v>
      </c>
      <c r="H11" t="s">
        <v>36</v>
      </c>
      <c r="I11" t="s">
        <v>156</v>
      </c>
      <c r="J11" t="s">
        <v>37</v>
      </c>
      <c r="K11" t="s">
        <v>522</v>
      </c>
      <c r="L11">
        <v>33.5</v>
      </c>
      <c r="M11">
        <v>7</v>
      </c>
      <c r="N11">
        <v>23.25</v>
      </c>
      <c r="T11" s="2"/>
    </row>
    <row r="12" spans="1:24">
      <c r="A12" s="26" t="s">
        <v>79</v>
      </c>
      <c r="B12" t="s">
        <v>523</v>
      </c>
      <c r="C12" t="s">
        <v>243</v>
      </c>
      <c r="D12" s="1">
        <v>189</v>
      </c>
      <c r="F12">
        <v>12.5</v>
      </c>
      <c r="G12" s="3">
        <v>43831</v>
      </c>
      <c r="H12" t="s">
        <v>36</v>
      </c>
      <c r="I12" t="s">
        <v>157</v>
      </c>
      <c r="J12" t="s">
        <v>37</v>
      </c>
      <c r="K12" t="s">
        <v>523</v>
      </c>
      <c r="L12">
        <v>1.5</v>
      </c>
      <c r="M12">
        <v>15.25</v>
      </c>
      <c r="N12">
        <v>25</v>
      </c>
      <c r="T12" s="2"/>
    </row>
    <row r="13" spans="1:24">
      <c r="A13" s="26" t="s">
        <v>80</v>
      </c>
      <c r="B13" t="s">
        <v>524</v>
      </c>
      <c r="C13" t="s">
        <v>64</v>
      </c>
      <c r="D13" s="1">
        <v>189</v>
      </c>
      <c r="F13">
        <v>24.3</v>
      </c>
      <c r="G13" s="3">
        <v>43831</v>
      </c>
      <c r="H13" t="s">
        <v>36</v>
      </c>
      <c r="I13" t="s">
        <v>158</v>
      </c>
      <c r="J13" t="s">
        <v>37</v>
      </c>
      <c r="K13" t="s">
        <v>524</v>
      </c>
      <c r="L13">
        <v>19.25</v>
      </c>
      <c r="M13">
        <v>3</v>
      </c>
      <c r="N13">
        <v>32.5</v>
      </c>
      <c r="T13" s="2"/>
    </row>
    <row r="14" spans="1:24">
      <c r="A14" s="26" t="s">
        <v>118</v>
      </c>
      <c r="B14" t="s">
        <v>525</v>
      </c>
      <c r="C14" t="s">
        <v>247</v>
      </c>
      <c r="D14" s="1">
        <v>109</v>
      </c>
      <c r="F14">
        <v>15.7</v>
      </c>
      <c r="G14" s="3">
        <v>43831</v>
      </c>
      <c r="H14" t="s">
        <v>36</v>
      </c>
      <c r="I14" t="s">
        <v>159</v>
      </c>
      <c r="J14" t="s">
        <v>37</v>
      </c>
      <c r="K14" t="s">
        <v>526</v>
      </c>
      <c r="L14">
        <v>18</v>
      </c>
      <c r="M14">
        <v>2.75</v>
      </c>
      <c r="N14">
        <v>15.125</v>
      </c>
      <c r="T14" s="2"/>
    </row>
    <row r="15" spans="1:24">
      <c r="A15" s="26" t="s">
        <v>120</v>
      </c>
      <c r="B15" t="s">
        <v>527</v>
      </c>
      <c r="C15" t="s">
        <v>64</v>
      </c>
      <c r="D15" s="1">
        <v>89</v>
      </c>
      <c r="F15">
        <v>8.9</v>
      </c>
      <c r="G15" s="3">
        <v>43831</v>
      </c>
      <c r="H15" t="s">
        <v>36</v>
      </c>
      <c r="I15" t="s">
        <v>160</v>
      </c>
      <c r="J15" t="s">
        <v>37</v>
      </c>
      <c r="K15" t="s">
        <v>527</v>
      </c>
      <c r="L15">
        <v>15.125</v>
      </c>
      <c r="M15">
        <v>3</v>
      </c>
      <c r="N15">
        <v>12.25</v>
      </c>
      <c r="T15" s="2"/>
    </row>
    <row r="16" spans="1:24">
      <c r="A16" s="26" t="s">
        <v>119</v>
      </c>
      <c r="B16" t="s">
        <v>528</v>
      </c>
      <c r="C16" t="s">
        <v>245</v>
      </c>
      <c r="D16" s="1">
        <v>99</v>
      </c>
      <c r="F16">
        <v>13</v>
      </c>
      <c r="G16" s="3">
        <v>43831</v>
      </c>
      <c r="H16" t="s">
        <v>36</v>
      </c>
      <c r="I16" t="s">
        <v>161</v>
      </c>
      <c r="J16" t="s">
        <v>37</v>
      </c>
      <c r="K16" t="s">
        <v>528</v>
      </c>
      <c r="L16">
        <v>15.125</v>
      </c>
      <c r="M16">
        <v>3</v>
      </c>
      <c r="N16">
        <v>12.25</v>
      </c>
      <c r="T16" s="2"/>
    </row>
    <row r="17" spans="1:20">
      <c r="A17" s="26" t="s">
        <v>89</v>
      </c>
      <c r="B17" t="s">
        <v>529</v>
      </c>
      <c r="C17" t="s">
        <v>248</v>
      </c>
      <c r="D17" s="1">
        <v>999</v>
      </c>
      <c r="F17">
        <v>37.9</v>
      </c>
      <c r="G17" s="3">
        <v>43831</v>
      </c>
      <c r="H17" t="s">
        <v>36</v>
      </c>
      <c r="I17" t="s">
        <v>162</v>
      </c>
      <c r="J17" t="s">
        <v>37</v>
      </c>
      <c r="K17" t="s">
        <v>529</v>
      </c>
      <c r="L17">
        <v>57.5</v>
      </c>
      <c r="M17">
        <v>3.5</v>
      </c>
      <c r="N17">
        <v>35.5</v>
      </c>
      <c r="T17" s="2"/>
    </row>
    <row r="18" spans="1:20">
      <c r="A18" s="26" t="s">
        <v>90</v>
      </c>
      <c r="B18" t="s">
        <v>530</v>
      </c>
      <c r="C18" t="s">
        <v>249</v>
      </c>
      <c r="D18" s="1">
        <v>999</v>
      </c>
      <c r="F18">
        <v>37.9</v>
      </c>
      <c r="G18" s="3">
        <v>43831</v>
      </c>
      <c r="H18" t="s">
        <v>36</v>
      </c>
      <c r="I18" t="s">
        <v>163</v>
      </c>
      <c r="J18" t="s">
        <v>37</v>
      </c>
      <c r="K18" t="s">
        <v>530</v>
      </c>
      <c r="L18">
        <v>57.5</v>
      </c>
      <c r="M18">
        <v>3.5</v>
      </c>
      <c r="N18">
        <v>35.5</v>
      </c>
      <c r="T18" s="2"/>
    </row>
    <row r="19" spans="1:20">
      <c r="A19" s="26" t="s">
        <v>117</v>
      </c>
      <c r="B19" t="s">
        <v>46</v>
      </c>
      <c r="C19" t="s">
        <v>250</v>
      </c>
      <c r="D19" s="1">
        <v>85</v>
      </c>
      <c r="F19">
        <v>3.5</v>
      </c>
      <c r="G19" s="3">
        <v>43831</v>
      </c>
      <c r="H19" t="s">
        <v>36</v>
      </c>
      <c r="I19" t="s">
        <v>164</v>
      </c>
      <c r="J19" t="s">
        <v>37</v>
      </c>
      <c r="K19" t="s">
        <v>46</v>
      </c>
      <c r="L19">
        <v>19.5</v>
      </c>
      <c r="M19">
        <v>5.25</v>
      </c>
      <c r="N19">
        <v>19.5</v>
      </c>
      <c r="T19" s="2"/>
    </row>
    <row r="20" spans="1:20">
      <c r="A20" s="26" t="s">
        <v>111</v>
      </c>
      <c r="B20" t="s">
        <v>531</v>
      </c>
      <c r="C20" t="s">
        <v>251</v>
      </c>
      <c r="D20" s="1">
        <v>69</v>
      </c>
      <c r="F20">
        <v>4.3</v>
      </c>
      <c r="G20" s="3">
        <v>43831</v>
      </c>
      <c r="H20" t="s">
        <v>36</v>
      </c>
      <c r="I20" t="s">
        <v>165</v>
      </c>
      <c r="J20" t="s">
        <v>37</v>
      </c>
      <c r="K20" t="s">
        <v>531</v>
      </c>
      <c r="L20">
        <v>16</v>
      </c>
      <c r="M20">
        <v>6.375</v>
      </c>
      <c r="N20">
        <v>11.875</v>
      </c>
      <c r="T20" s="2"/>
    </row>
    <row r="21" spans="1:20">
      <c r="A21" s="7" t="s">
        <v>114</v>
      </c>
      <c r="B21" t="s">
        <v>532</v>
      </c>
      <c r="C21" t="s">
        <v>252</v>
      </c>
      <c r="D21" s="1">
        <v>105</v>
      </c>
      <c r="F21">
        <v>3.2</v>
      </c>
      <c r="G21" s="3">
        <v>43831</v>
      </c>
      <c r="H21" t="s">
        <v>36</v>
      </c>
      <c r="I21" t="s">
        <v>166</v>
      </c>
      <c r="J21" t="s">
        <v>37</v>
      </c>
      <c r="K21" t="s">
        <v>532</v>
      </c>
      <c r="L21">
        <v>18.25</v>
      </c>
      <c r="M21">
        <v>2</v>
      </c>
      <c r="N21">
        <v>12</v>
      </c>
      <c r="T21" s="2"/>
    </row>
    <row r="22" spans="1:20">
      <c r="A22" s="7" t="s">
        <v>102</v>
      </c>
      <c r="B22" t="s">
        <v>533</v>
      </c>
      <c r="C22" t="s">
        <v>252</v>
      </c>
      <c r="D22" s="1">
        <v>85</v>
      </c>
      <c r="F22">
        <v>8.6999999999999993</v>
      </c>
      <c r="G22" s="3">
        <v>43831</v>
      </c>
      <c r="H22" t="s">
        <v>36</v>
      </c>
      <c r="I22" t="s">
        <v>167</v>
      </c>
      <c r="J22" t="s">
        <v>37</v>
      </c>
      <c r="K22" t="s">
        <v>533</v>
      </c>
      <c r="L22">
        <v>16.5</v>
      </c>
      <c r="M22">
        <v>0.875</v>
      </c>
      <c r="N22">
        <v>6.25</v>
      </c>
      <c r="T22" s="2"/>
    </row>
    <row r="23" spans="1:20">
      <c r="A23" s="7" t="s">
        <v>131</v>
      </c>
      <c r="B23" t="s">
        <v>534</v>
      </c>
      <c r="C23" t="s">
        <v>253</v>
      </c>
      <c r="D23" s="1">
        <v>49</v>
      </c>
      <c r="F23">
        <v>2.9</v>
      </c>
      <c r="G23" s="3">
        <v>43831</v>
      </c>
      <c r="H23" t="s">
        <v>36</v>
      </c>
      <c r="I23" t="s">
        <v>168</v>
      </c>
      <c r="J23" t="s">
        <v>37</v>
      </c>
      <c r="K23" t="s">
        <v>534</v>
      </c>
      <c r="L23">
        <v>15.125</v>
      </c>
      <c r="M23">
        <v>5.625</v>
      </c>
      <c r="N23">
        <v>11.5</v>
      </c>
      <c r="T23" s="2"/>
    </row>
    <row r="24" spans="1:20">
      <c r="A24" s="7" t="s">
        <v>122</v>
      </c>
      <c r="B24" t="s">
        <v>11</v>
      </c>
      <c r="C24" t="s">
        <v>60</v>
      </c>
      <c r="D24" s="1">
        <v>37</v>
      </c>
      <c r="F24">
        <v>1.1000000000000001</v>
      </c>
      <c r="G24" s="3">
        <v>43831</v>
      </c>
      <c r="H24" t="s">
        <v>36</v>
      </c>
      <c r="I24" t="s">
        <v>169</v>
      </c>
      <c r="J24" t="s">
        <v>37</v>
      </c>
      <c r="K24" t="s">
        <v>275</v>
      </c>
      <c r="L24">
        <v>5.5</v>
      </c>
      <c r="M24">
        <v>5.5</v>
      </c>
      <c r="N24">
        <v>5.5</v>
      </c>
      <c r="T24" s="2"/>
    </row>
    <row r="25" spans="1:20">
      <c r="A25" s="7" t="s">
        <v>123</v>
      </c>
      <c r="B25" t="s">
        <v>12</v>
      </c>
      <c r="C25" t="s">
        <v>60</v>
      </c>
      <c r="D25" s="1">
        <v>40</v>
      </c>
      <c r="F25">
        <v>2.2000000000000002</v>
      </c>
      <c r="G25" s="3">
        <v>43831</v>
      </c>
      <c r="H25" t="s">
        <v>36</v>
      </c>
      <c r="I25" t="s">
        <v>170</v>
      </c>
      <c r="J25" t="s">
        <v>37</v>
      </c>
      <c r="K25" t="s">
        <v>276</v>
      </c>
      <c r="L25">
        <v>6.375</v>
      </c>
      <c r="M25">
        <v>7</v>
      </c>
      <c r="N25">
        <v>6.125</v>
      </c>
      <c r="T25" s="2"/>
    </row>
    <row r="26" spans="1:20">
      <c r="A26" s="7" t="s">
        <v>124</v>
      </c>
      <c r="B26" t="s">
        <v>47</v>
      </c>
      <c r="C26" t="s">
        <v>254</v>
      </c>
      <c r="D26" s="1">
        <v>89</v>
      </c>
      <c r="F26">
        <v>10.1</v>
      </c>
      <c r="G26" s="3">
        <v>43831</v>
      </c>
      <c r="H26" t="s">
        <v>36</v>
      </c>
      <c r="I26" t="s">
        <v>171</v>
      </c>
      <c r="J26" t="s">
        <v>37</v>
      </c>
      <c r="K26" t="s">
        <v>535</v>
      </c>
      <c r="L26">
        <v>19</v>
      </c>
      <c r="M26">
        <v>1</v>
      </c>
      <c r="N26">
        <v>19</v>
      </c>
      <c r="T26" s="2"/>
    </row>
    <row r="27" spans="1:20">
      <c r="A27" s="7" t="s">
        <v>135</v>
      </c>
      <c r="B27" t="s">
        <v>536</v>
      </c>
      <c r="C27" t="s">
        <v>60</v>
      </c>
      <c r="D27" s="1">
        <v>119</v>
      </c>
      <c r="F27">
        <v>0.8</v>
      </c>
      <c r="G27" s="3">
        <v>43831</v>
      </c>
      <c r="H27" t="s">
        <v>36</v>
      </c>
      <c r="I27" t="s">
        <v>272</v>
      </c>
      <c r="J27" t="s">
        <v>37</v>
      </c>
      <c r="K27" t="s">
        <v>536</v>
      </c>
      <c r="L27">
        <v>8.75</v>
      </c>
      <c r="M27">
        <v>2.25</v>
      </c>
      <c r="N27">
        <v>8.5</v>
      </c>
      <c r="T27" s="2"/>
    </row>
    <row r="28" spans="1:20">
      <c r="A28" s="7" t="s">
        <v>125</v>
      </c>
      <c r="B28" t="s">
        <v>48</v>
      </c>
      <c r="C28" t="s">
        <v>60</v>
      </c>
      <c r="D28" s="1">
        <v>69</v>
      </c>
      <c r="F28">
        <v>4.5999999999999996</v>
      </c>
      <c r="G28" s="3">
        <v>43831</v>
      </c>
      <c r="H28" t="s">
        <v>36</v>
      </c>
      <c r="I28" t="s">
        <v>172</v>
      </c>
      <c r="J28" t="s">
        <v>37</v>
      </c>
      <c r="K28" t="s">
        <v>537</v>
      </c>
      <c r="L28">
        <v>15.635</v>
      </c>
      <c r="M28">
        <v>1</v>
      </c>
      <c r="N28">
        <v>15.625</v>
      </c>
      <c r="T28" s="2"/>
    </row>
    <row r="29" spans="1:20">
      <c r="A29" s="7" t="s">
        <v>132</v>
      </c>
      <c r="B29" t="s">
        <v>538</v>
      </c>
      <c r="C29" t="s">
        <v>255</v>
      </c>
      <c r="D29" s="1">
        <v>85</v>
      </c>
      <c r="F29">
        <v>4.0999999999999996</v>
      </c>
      <c r="G29" s="3">
        <v>43831</v>
      </c>
      <c r="H29" t="s">
        <v>36</v>
      </c>
      <c r="I29" t="s">
        <v>173</v>
      </c>
      <c r="J29" t="s">
        <v>37</v>
      </c>
      <c r="K29" t="s">
        <v>538</v>
      </c>
      <c r="L29">
        <v>18.5</v>
      </c>
      <c r="M29">
        <v>5.25</v>
      </c>
      <c r="N29">
        <v>12</v>
      </c>
      <c r="T29" s="2"/>
    </row>
    <row r="30" spans="1:20">
      <c r="A30" s="7" t="s">
        <v>133</v>
      </c>
      <c r="B30" t="s">
        <v>539</v>
      </c>
      <c r="C30" t="s">
        <v>60</v>
      </c>
      <c r="D30" s="1">
        <v>59</v>
      </c>
      <c r="F30">
        <v>2.4</v>
      </c>
      <c r="G30" s="3">
        <v>43831</v>
      </c>
      <c r="H30" t="s">
        <v>36</v>
      </c>
      <c r="I30" t="s">
        <v>174</v>
      </c>
      <c r="J30" t="s">
        <v>37</v>
      </c>
      <c r="K30" t="s">
        <v>539</v>
      </c>
      <c r="L30">
        <v>12</v>
      </c>
      <c r="M30">
        <v>5.375</v>
      </c>
      <c r="N30">
        <v>11.5</v>
      </c>
      <c r="T30" s="2"/>
    </row>
    <row r="31" spans="1:20">
      <c r="A31" s="7" t="s">
        <v>103</v>
      </c>
      <c r="B31" t="s">
        <v>540</v>
      </c>
      <c r="C31" t="s">
        <v>245</v>
      </c>
      <c r="D31" s="1">
        <v>79</v>
      </c>
      <c r="F31">
        <v>5.8</v>
      </c>
      <c r="G31" s="3">
        <v>43831</v>
      </c>
      <c r="H31" t="s">
        <v>36</v>
      </c>
      <c r="I31" t="s">
        <v>175</v>
      </c>
      <c r="J31" t="s">
        <v>37</v>
      </c>
      <c r="K31" t="s">
        <v>540</v>
      </c>
      <c r="L31">
        <v>13</v>
      </c>
      <c r="M31">
        <v>1</v>
      </c>
      <c r="N31">
        <v>5.5</v>
      </c>
      <c r="T31" s="2"/>
    </row>
    <row r="32" spans="1:20">
      <c r="A32" s="7" t="s">
        <v>126</v>
      </c>
      <c r="B32" t="s">
        <v>49</v>
      </c>
      <c r="C32" t="s">
        <v>254</v>
      </c>
      <c r="D32" s="1">
        <v>65</v>
      </c>
      <c r="F32">
        <v>10.1</v>
      </c>
      <c r="G32" s="3">
        <v>43831</v>
      </c>
      <c r="H32" t="s">
        <v>36</v>
      </c>
      <c r="I32" t="s">
        <v>176</v>
      </c>
      <c r="J32" t="s">
        <v>37</v>
      </c>
      <c r="K32" t="s">
        <v>541</v>
      </c>
      <c r="L32">
        <v>19</v>
      </c>
      <c r="M32">
        <v>1</v>
      </c>
      <c r="N32">
        <v>19</v>
      </c>
      <c r="T32" s="2"/>
    </row>
    <row r="33" spans="1:20">
      <c r="A33" s="7" t="s">
        <v>121</v>
      </c>
      <c r="B33" t="s">
        <v>50</v>
      </c>
      <c r="C33" t="s">
        <v>250</v>
      </c>
      <c r="D33" s="1">
        <v>109</v>
      </c>
      <c r="F33">
        <v>12.9</v>
      </c>
      <c r="G33" s="3">
        <v>43831</v>
      </c>
      <c r="H33" t="s">
        <v>36</v>
      </c>
      <c r="I33" t="s">
        <v>177</v>
      </c>
      <c r="J33" t="s">
        <v>37</v>
      </c>
      <c r="K33" t="s">
        <v>50</v>
      </c>
      <c r="L33">
        <v>19.5</v>
      </c>
      <c r="M33">
        <v>5.25</v>
      </c>
      <c r="N33">
        <v>19.5</v>
      </c>
      <c r="T33" s="2"/>
    </row>
    <row r="34" spans="1:20">
      <c r="A34" s="7" t="s">
        <v>127</v>
      </c>
      <c r="B34" t="s">
        <v>51</v>
      </c>
      <c r="C34" t="s">
        <v>60</v>
      </c>
      <c r="D34" s="1">
        <v>54</v>
      </c>
      <c r="F34">
        <v>4.5999999999999996</v>
      </c>
      <c r="G34" s="3">
        <v>43831</v>
      </c>
      <c r="H34" t="s">
        <v>36</v>
      </c>
      <c r="I34" t="s">
        <v>178</v>
      </c>
      <c r="J34" t="s">
        <v>37</v>
      </c>
      <c r="K34" t="s">
        <v>542</v>
      </c>
      <c r="L34">
        <v>15.635</v>
      </c>
      <c r="M34">
        <v>1</v>
      </c>
      <c r="N34">
        <v>15.625</v>
      </c>
      <c r="T34" s="2"/>
    </row>
    <row r="35" spans="1:20">
      <c r="A35" s="7" t="s">
        <v>543</v>
      </c>
      <c r="B35" t="s">
        <v>544</v>
      </c>
      <c r="D35" s="1">
        <v>149</v>
      </c>
      <c r="F35">
        <v>12</v>
      </c>
      <c r="G35" s="3">
        <v>44340</v>
      </c>
      <c r="H35" t="s">
        <v>36</v>
      </c>
      <c r="I35" t="s">
        <v>754</v>
      </c>
      <c r="J35" t="s">
        <v>39</v>
      </c>
      <c r="K35" t="s">
        <v>545</v>
      </c>
      <c r="T35" s="2"/>
    </row>
    <row r="36" spans="1:20">
      <c r="A36" s="7" t="s">
        <v>546</v>
      </c>
      <c r="B36" t="s">
        <v>547</v>
      </c>
      <c r="D36" s="1">
        <v>139</v>
      </c>
      <c r="F36">
        <v>12</v>
      </c>
      <c r="G36" s="3">
        <v>44340</v>
      </c>
      <c r="H36" t="s">
        <v>36</v>
      </c>
      <c r="I36" t="s">
        <v>755</v>
      </c>
      <c r="J36" t="s">
        <v>39</v>
      </c>
      <c r="K36" t="s">
        <v>548</v>
      </c>
      <c r="T36" s="2"/>
    </row>
    <row r="37" spans="1:20">
      <c r="A37" s="7" t="s">
        <v>549</v>
      </c>
      <c r="B37" t="s">
        <v>550</v>
      </c>
      <c r="D37" s="1">
        <v>149</v>
      </c>
      <c r="F37">
        <v>10.5</v>
      </c>
      <c r="G37" s="3">
        <v>44340</v>
      </c>
      <c r="H37" t="s">
        <v>36</v>
      </c>
      <c r="I37" t="s">
        <v>756</v>
      </c>
      <c r="J37" t="s">
        <v>39</v>
      </c>
      <c r="K37" t="s">
        <v>551</v>
      </c>
      <c r="T37" s="2"/>
    </row>
    <row r="38" spans="1:20">
      <c r="A38" s="7" t="s">
        <v>552</v>
      </c>
      <c r="B38" t="s">
        <v>553</v>
      </c>
      <c r="D38" s="1">
        <v>139</v>
      </c>
      <c r="F38">
        <v>10</v>
      </c>
      <c r="G38" s="3">
        <v>44340</v>
      </c>
      <c r="H38" t="s">
        <v>36</v>
      </c>
      <c r="I38" t="s">
        <v>757</v>
      </c>
      <c r="J38" t="s">
        <v>39</v>
      </c>
      <c r="K38" t="s">
        <v>554</v>
      </c>
      <c r="T38" s="2"/>
    </row>
    <row r="39" spans="1:20">
      <c r="A39" s="7" t="s">
        <v>136</v>
      </c>
      <c r="B39" t="s">
        <v>555</v>
      </c>
      <c r="C39" t="s">
        <v>60</v>
      </c>
      <c r="D39" s="1">
        <v>70</v>
      </c>
      <c r="F39">
        <v>11.4</v>
      </c>
      <c r="G39" s="3">
        <v>43831</v>
      </c>
      <c r="H39" t="s">
        <v>36</v>
      </c>
      <c r="I39" t="s">
        <v>179</v>
      </c>
      <c r="J39" t="s">
        <v>37</v>
      </c>
      <c r="K39" t="s">
        <v>555</v>
      </c>
      <c r="L39">
        <v>16.5</v>
      </c>
      <c r="M39">
        <v>14</v>
      </c>
      <c r="N39">
        <v>10.5</v>
      </c>
      <c r="T39" s="2"/>
    </row>
    <row r="40" spans="1:20">
      <c r="A40" s="7" t="s">
        <v>105</v>
      </c>
      <c r="B40" t="s">
        <v>556</v>
      </c>
      <c r="C40" t="s">
        <v>252</v>
      </c>
      <c r="D40" s="1">
        <v>89</v>
      </c>
      <c r="F40">
        <v>15.1</v>
      </c>
      <c r="G40" s="3">
        <v>43831</v>
      </c>
      <c r="H40" t="s">
        <v>36</v>
      </c>
      <c r="I40" t="s">
        <v>180</v>
      </c>
      <c r="J40" t="s">
        <v>37</v>
      </c>
      <c r="K40" t="s">
        <v>556</v>
      </c>
      <c r="L40">
        <v>19.375</v>
      </c>
      <c r="M40">
        <v>1.5</v>
      </c>
      <c r="N40">
        <v>12.625</v>
      </c>
      <c r="T40" s="2"/>
    </row>
    <row r="41" spans="1:20">
      <c r="A41" s="7" t="s">
        <v>108</v>
      </c>
      <c r="B41" t="s">
        <v>557</v>
      </c>
      <c r="C41" t="s">
        <v>252</v>
      </c>
      <c r="D41" s="1">
        <v>85</v>
      </c>
      <c r="F41">
        <v>13</v>
      </c>
      <c r="G41" s="3">
        <v>43831</v>
      </c>
      <c r="H41" t="s">
        <v>36</v>
      </c>
      <c r="I41" t="s">
        <v>181</v>
      </c>
      <c r="J41" t="s">
        <v>37</v>
      </c>
      <c r="K41" t="s">
        <v>557</v>
      </c>
      <c r="L41">
        <v>19.375</v>
      </c>
      <c r="M41">
        <v>1.75</v>
      </c>
      <c r="N41">
        <v>12.625</v>
      </c>
      <c r="T41" s="2"/>
    </row>
    <row r="42" spans="1:20">
      <c r="A42" s="7" t="s">
        <v>107</v>
      </c>
      <c r="B42" t="s">
        <v>558</v>
      </c>
      <c r="C42" t="s">
        <v>243</v>
      </c>
      <c r="D42" s="1">
        <v>69</v>
      </c>
      <c r="F42">
        <v>6.6</v>
      </c>
      <c r="G42" s="3">
        <v>43831</v>
      </c>
      <c r="H42" t="s">
        <v>36</v>
      </c>
      <c r="I42" t="s">
        <v>182</v>
      </c>
      <c r="J42" t="s">
        <v>37</v>
      </c>
      <c r="K42" t="s">
        <v>558</v>
      </c>
      <c r="L42">
        <v>14.25</v>
      </c>
      <c r="M42">
        <v>1.75</v>
      </c>
      <c r="N42">
        <v>9.625</v>
      </c>
      <c r="T42" s="2"/>
    </row>
    <row r="43" spans="1:20">
      <c r="A43" s="7" t="s">
        <v>110</v>
      </c>
      <c r="B43" t="s">
        <v>559</v>
      </c>
      <c r="C43" t="s">
        <v>243</v>
      </c>
      <c r="D43" s="1">
        <v>69</v>
      </c>
      <c r="F43">
        <v>6.7</v>
      </c>
      <c r="G43" s="3">
        <v>43831</v>
      </c>
      <c r="H43" t="s">
        <v>36</v>
      </c>
      <c r="I43" t="s">
        <v>183</v>
      </c>
      <c r="J43" t="s">
        <v>37</v>
      </c>
      <c r="K43" t="s">
        <v>559</v>
      </c>
      <c r="L43">
        <v>14.25</v>
      </c>
      <c r="M43">
        <v>1.75</v>
      </c>
      <c r="N43">
        <v>9.625</v>
      </c>
      <c r="T43" s="2"/>
    </row>
    <row r="44" spans="1:20">
      <c r="A44" s="7" t="s">
        <v>109</v>
      </c>
      <c r="B44" t="s">
        <v>560</v>
      </c>
      <c r="C44" t="s">
        <v>245</v>
      </c>
      <c r="D44" s="1">
        <v>75</v>
      </c>
      <c r="F44">
        <v>8.4</v>
      </c>
      <c r="G44" s="3">
        <v>43831</v>
      </c>
      <c r="H44" t="s">
        <v>36</v>
      </c>
      <c r="I44" t="s">
        <v>184</v>
      </c>
      <c r="J44" t="s">
        <v>37</v>
      </c>
      <c r="K44" t="s">
        <v>560</v>
      </c>
      <c r="L44">
        <v>16</v>
      </c>
      <c r="M44">
        <v>11.3</v>
      </c>
      <c r="N44">
        <v>1</v>
      </c>
      <c r="T44" s="2"/>
    </row>
    <row r="45" spans="1:20">
      <c r="A45" s="7" t="s">
        <v>106</v>
      </c>
      <c r="B45" t="s">
        <v>561</v>
      </c>
      <c r="C45" t="s">
        <v>245</v>
      </c>
      <c r="D45" s="1">
        <v>79</v>
      </c>
      <c r="F45">
        <v>9.9</v>
      </c>
      <c r="G45" s="3">
        <v>43831</v>
      </c>
      <c r="H45" t="s">
        <v>36</v>
      </c>
      <c r="I45" t="s">
        <v>185</v>
      </c>
      <c r="J45" t="s">
        <v>37</v>
      </c>
      <c r="K45" t="s">
        <v>561</v>
      </c>
      <c r="L45">
        <v>16</v>
      </c>
      <c r="M45">
        <v>11.3</v>
      </c>
      <c r="N45">
        <v>1</v>
      </c>
      <c r="T45" s="2"/>
    </row>
    <row r="46" spans="1:20">
      <c r="A46" s="7" t="s">
        <v>81</v>
      </c>
      <c r="B46" t="s">
        <v>562</v>
      </c>
      <c r="C46" t="s">
        <v>256</v>
      </c>
      <c r="D46" s="1">
        <v>425</v>
      </c>
      <c r="F46">
        <v>56.3</v>
      </c>
      <c r="G46" s="3">
        <v>43831</v>
      </c>
      <c r="H46" t="s">
        <v>36</v>
      </c>
      <c r="I46" t="s">
        <v>186</v>
      </c>
      <c r="J46" t="s">
        <v>37</v>
      </c>
      <c r="K46" t="s">
        <v>563</v>
      </c>
      <c r="L46">
        <v>33.5</v>
      </c>
      <c r="M46">
        <v>7</v>
      </c>
      <c r="N46">
        <v>23.25</v>
      </c>
      <c r="T46" s="2"/>
    </row>
    <row r="47" spans="1:20">
      <c r="A47" s="7" t="s">
        <v>85</v>
      </c>
      <c r="B47" t="s">
        <v>564</v>
      </c>
      <c r="C47" t="s">
        <v>81</v>
      </c>
      <c r="D47" s="1">
        <v>405</v>
      </c>
      <c r="F47">
        <v>20.100000000000001</v>
      </c>
      <c r="G47" s="3">
        <v>43831</v>
      </c>
      <c r="H47" t="s">
        <v>36</v>
      </c>
      <c r="I47" t="s">
        <v>187</v>
      </c>
      <c r="J47" t="s">
        <v>37</v>
      </c>
      <c r="K47" t="s">
        <v>564</v>
      </c>
      <c r="L47">
        <v>24</v>
      </c>
      <c r="M47">
        <v>3</v>
      </c>
      <c r="N47">
        <v>17.625</v>
      </c>
      <c r="T47" s="2"/>
    </row>
    <row r="48" spans="1:20">
      <c r="A48" s="7" t="s">
        <v>83</v>
      </c>
      <c r="B48" t="s">
        <v>565</v>
      </c>
      <c r="C48" t="s">
        <v>256</v>
      </c>
      <c r="D48" s="1">
        <v>795</v>
      </c>
      <c r="F48">
        <v>76.400000000000006</v>
      </c>
      <c r="G48" s="3">
        <v>43831</v>
      </c>
      <c r="H48" t="s">
        <v>36</v>
      </c>
      <c r="I48" t="s">
        <v>188</v>
      </c>
      <c r="J48" t="s">
        <v>37</v>
      </c>
      <c r="K48" t="s">
        <v>565</v>
      </c>
      <c r="L48">
        <v>33.5</v>
      </c>
      <c r="M48">
        <v>7</v>
      </c>
      <c r="N48">
        <v>23.25</v>
      </c>
      <c r="T48" s="2"/>
    </row>
    <row r="49" spans="1:20">
      <c r="A49" s="7" t="s">
        <v>134</v>
      </c>
      <c r="B49" t="s">
        <v>277</v>
      </c>
      <c r="C49" t="s">
        <v>257</v>
      </c>
      <c r="D49" s="1">
        <v>36</v>
      </c>
      <c r="F49">
        <v>4</v>
      </c>
      <c r="G49" s="3">
        <v>43831</v>
      </c>
      <c r="H49" t="s">
        <v>36</v>
      </c>
      <c r="I49" t="s">
        <v>189</v>
      </c>
      <c r="J49" t="s">
        <v>37</v>
      </c>
      <c r="K49" t="s">
        <v>277</v>
      </c>
      <c r="L49">
        <v>7</v>
      </c>
      <c r="M49">
        <v>4</v>
      </c>
      <c r="N49">
        <v>7</v>
      </c>
      <c r="T49" s="2"/>
    </row>
    <row r="50" spans="1:20">
      <c r="A50" s="7" t="s">
        <v>93</v>
      </c>
      <c r="B50" t="s">
        <v>566</v>
      </c>
      <c r="C50" t="s">
        <v>66</v>
      </c>
      <c r="D50" s="1">
        <v>149</v>
      </c>
      <c r="F50">
        <v>4.3</v>
      </c>
      <c r="G50" s="3">
        <v>43831</v>
      </c>
      <c r="H50" t="s">
        <v>36</v>
      </c>
      <c r="I50" t="s">
        <v>190</v>
      </c>
      <c r="J50" t="s">
        <v>37</v>
      </c>
      <c r="K50" t="s">
        <v>566</v>
      </c>
      <c r="L50">
        <v>11.25</v>
      </c>
      <c r="M50">
        <v>3.75</v>
      </c>
      <c r="N50">
        <v>9</v>
      </c>
      <c r="T50" s="2"/>
    </row>
    <row r="51" spans="1:20">
      <c r="A51" s="7" t="s">
        <v>94</v>
      </c>
      <c r="B51" t="s">
        <v>567</v>
      </c>
      <c r="C51" t="s">
        <v>258</v>
      </c>
      <c r="D51" s="1">
        <v>189</v>
      </c>
      <c r="F51">
        <v>4.3</v>
      </c>
      <c r="G51" s="3">
        <v>43831</v>
      </c>
      <c r="H51" t="s">
        <v>36</v>
      </c>
      <c r="I51" t="s">
        <v>191</v>
      </c>
      <c r="J51" t="s">
        <v>37</v>
      </c>
      <c r="K51" t="s">
        <v>567</v>
      </c>
      <c r="L51">
        <v>11.25</v>
      </c>
      <c r="M51">
        <v>3.75</v>
      </c>
      <c r="N51">
        <v>9</v>
      </c>
      <c r="T51" s="2"/>
    </row>
    <row r="52" spans="1:20">
      <c r="A52" s="7" t="s">
        <v>100</v>
      </c>
      <c r="B52" t="s">
        <v>568</v>
      </c>
      <c r="C52" t="s">
        <v>259</v>
      </c>
      <c r="D52" s="1">
        <v>119</v>
      </c>
      <c r="F52">
        <v>7.9</v>
      </c>
      <c r="G52" s="3">
        <v>43831</v>
      </c>
      <c r="H52" t="s">
        <v>36</v>
      </c>
      <c r="I52" t="s">
        <v>192</v>
      </c>
      <c r="J52" t="s">
        <v>37</v>
      </c>
      <c r="K52" t="s">
        <v>568</v>
      </c>
      <c r="L52">
        <v>13.5</v>
      </c>
      <c r="M52">
        <v>4.2</v>
      </c>
      <c r="N52">
        <v>12.6</v>
      </c>
      <c r="T52" s="2"/>
    </row>
    <row r="53" spans="1:20">
      <c r="A53" s="7" t="s">
        <v>95</v>
      </c>
      <c r="B53" t="s">
        <v>569</v>
      </c>
      <c r="C53" t="s">
        <v>309</v>
      </c>
      <c r="D53" s="1">
        <v>149</v>
      </c>
      <c r="F53">
        <v>5.4</v>
      </c>
      <c r="G53" s="3">
        <v>43831</v>
      </c>
      <c r="H53" t="s">
        <v>36</v>
      </c>
      <c r="I53" t="s">
        <v>193</v>
      </c>
      <c r="J53" t="s">
        <v>37</v>
      </c>
      <c r="K53" t="s">
        <v>569</v>
      </c>
      <c r="L53">
        <v>11</v>
      </c>
      <c r="M53">
        <v>3</v>
      </c>
      <c r="N53">
        <v>9</v>
      </c>
      <c r="T53" s="2"/>
    </row>
    <row r="54" spans="1:20">
      <c r="A54" s="7" t="s">
        <v>99</v>
      </c>
      <c r="B54" t="s">
        <v>570</v>
      </c>
      <c r="C54" t="s">
        <v>260</v>
      </c>
      <c r="D54" s="1">
        <v>149</v>
      </c>
      <c r="F54">
        <v>5.6</v>
      </c>
      <c r="G54" s="3">
        <v>43831</v>
      </c>
      <c r="H54" t="s">
        <v>36</v>
      </c>
      <c r="I54" t="s">
        <v>194</v>
      </c>
      <c r="J54" t="s">
        <v>37</v>
      </c>
      <c r="K54" t="s">
        <v>570</v>
      </c>
      <c r="L54">
        <v>12.5</v>
      </c>
      <c r="M54">
        <v>4.2</v>
      </c>
      <c r="N54">
        <v>11</v>
      </c>
      <c r="T54" s="2"/>
    </row>
    <row r="55" spans="1:20">
      <c r="A55" s="7" t="s">
        <v>98</v>
      </c>
      <c r="B55" t="s">
        <v>56</v>
      </c>
      <c r="C55" t="s">
        <v>38</v>
      </c>
      <c r="D55" s="1">
        <v>99</v>
      </c>
      <c r="F55">
        <v>4.5</v>
      </c>
      <c r="G55" s="3">
        <v>43831</v>
      </c>
      <c r="H55" t="s">
        <v>36</v>
      </c>
      <c r="I55" t="s">
        <v>196</v>
      </c>
      <c r="J55" t="s">
        <v>37</v>
      </c>
      <c r="K55" t="s">
        <v>56</v>
      </c>
      <c r="L55">
        <v>11.625</v>
      </c>
      <c r="M55">
        <v>3.75</v>
      </c>
      <c r="N55">
        <v>11</v>
      </c>
      <c r="T55" s="2"/>
    </row>
    <row r="56" spans="1:20">
      <c r="A56" s="7" t="s">
        <v>195</v>
      </c>
      <c r="B56" t="s">
        <v>571</v>
      </c>
      <c r="C56" t="s">
        <v>261</v>
      </c>
      <c r="D56" s="1">
        <v>149</v>
      </c>
      <c r="F56">
        <v>1.9</v>
      </c>
      <c r="G56" s="3">
        <v>43831</v>
      </c>
      <c r="H56" t="s">
        <v>36</v>
      </c>
      <c r="I56" t="s">
        <v>197</v>
      </c>
      <c r="J56" t="s">
        <v>37</v>
      </c>
      <c r="K56" t="s">
        <v>571</v>
      </c>
      <c r="L56">
        <v>11</v>
      </c>
      <c r="M56">
        <v>2.625</v>
      </c>
      <c r="N56">
        <v>9.625</v>
      </c>
      <c r="T56" s="2"/>
    </row>
    <row r="57" spans="1:20">
      <c r="A57" s="7" t="s">
        <v>96</v>
      </c>
      <c r="B57" t="s">
        <v>572</v>
      </c>
      <c r="C57" t="s">
        <v>262</v>
      </c>
      <c r="D57" s="1">
        <v>195</v>
      </c>
      <c r="F57">
        <v>5.8</v>
      </c>
      <c r="G57" s="3">
        <v>43831</v>
      </c>
      <c r="H57" t="s">
        <v>36</v>
      </c>
      <c r="I57" t="s">
        <v>198</v>
      </c>
      <c r="J57" t="s">
        <v>37</v>
      </c>
      <c r="K57" t="s">
        <v>572</v>
      </c>
      <c r="L57">
        <v>13</v>
      </c>
      <c r="M57">
        <v>11</v>
      </c>
      <c r="N57">
        <v>3.5</v>
      </c>
      <c r="T57" s="2"/>
    </row>
    <row r="58" spans="1:20">
      <c r="A58" s="7" t="s">
        <v>97</v>
      </c>
      <c r="B58" t="s">
        <v>573</v>
      </c>
      <c r="C58" t="s">
        <v>263</v>
      </c>
      <c r="D58" s="1">
        <v>185</v>
      </c>
      <c r="F58">
        <v>6.5</v>
      </c>
      <c r="G58" s="3">
        <v>43831</v>
      </c>
      <c r="H58" t="s">
        <v>36</v>
      </c>
      <c r="I58" t="s">
        <v>199</v>
      </c>
      <c r="J58" t="s">
        <v>37</v>
      </c>
      <c r="K58" t="s">
        <v>574</v>
      </c>
      <c r="L58">
        <v>13.6</v>
      </c>
      <c r="M58">
        <v>11.5</v>
      </c>
      <c r="N58">
        <v>4</v>
      </c>
      <c r="T58" s="2"/>
    </row>
    <row r="59" spans="1:20">
      <c r="A59" s="7" t="s">
        <v>101</v>
      </c>
      <c r="B59" t="s">
        <v>575</v>
      </c>
      <c r="C59" t="s">
        <v>264</v>
      </c>
      <c r="D59" s="1">
        <v>149</v>
      </c>
      <c r="F59">
        <v>6.1</v>
      </c>
      <c r="G59" s="3">
        <v>43831</v>
      </c>
      <c r="H59" t="s">
        <v>36</v>
      </c>
      <c r="I59" t="s">
        <v>278</v>
      </c>
      <c r="J59" t="s">
        <v>37</v>
      </c>
      <c r="K59" t="s">
        <v>575</v>
      </c>
      <c r="L59">
        <v>13.6</v>
      </c>
      <c r="M59">
        <v>11.5</v>
      </c>
      <c r="N59">
        <v>4</v>
      </c>
      <c r="T59" s="2"/>
    </row>
    <row r="60" spans="1:20">
      <c r="A60" s="7" t="s">
        <v>139</v>
      </c>
      <c r="B60" t="s">
        <v>4</v>
      </c>
      <c r="D60" s="1">
        <v>18</v>
      </c>
      <c r="F60">
        <v>11</v>
      </c>
      <c r="G60" s="3">
        <v>43831</v>
      </c>
      <c r="H60" t="s">
        <v>36</v>
      </c>
      <c r="I60" t="s">
        <v>200</v>
      </c>
      <c r="J60" t="s">
        <v>37</v>
      </c>
      <c r="K60" t="s">
        <v>576</v>
      </c>
      <c r="L60">
        <v>11</v>
      </c>
      <c r="M60">
        <v>6.5</v>
      </c>
      <c r="N60">
        <v>8</v>
      </c>
      <c r="T60" s="2"/>
    </row>
    <row r="61" spans="1:20">
      <c r="A61" s="7" t="s">
        <v>140</v>
      </c>
      <c r="B61" t="s">
        <v>13</v>
      </c>
      <c r="D61" s="1">
        <v>18</v>
      </c>
      <c r="F61">
        <v>11</v>
      </c>
      <c r="G61" s="3">
        <v>43831</v>
      </c>
      <c r="H61" t="s">
        <v>36</v>
      </c>
      <c r="I61" t="s">
        <v>201</v>
      </c>
      <c r="J61" t="s">
        <v>37</v>
      </c>
      <c r="K61" t="s">
        <v>577</v>
      </c>
      <c r="L61">
        <v>11</v>
      </c>
      <c r="M61">
        <v>6.5</v>
      </c>
      <c r="N61">
        <v>8</v>
      </c>
      <c r="T61" s="2"/>
    </row>
    <row r="62" spans="1:20">
      <c r="A62" s="7" t="s">
        <v>141</v>
      </c>
      <c r="B62" t="s">
        <v>14</v>
      </c>
      <c r="D62" s="1">
        <v>18</v>
      </c>
      <c r="F62">
        <v>11</v>
      </c>
      <c r="G62" s="3">
        <v>43831</v>
      </c>
      <c r="H62" t="s">
        <v>36</v>
      </c>
      <c r="I62" t="s">
        <v>202</v>
      </c>
      <c r="J62" t="s">
        <v>37</v>
      </c>
      <c r="K62" t="s">
        <v>578</v>
      </c>
      <c r="L62">
        <v>11</v>
      </c>
      <c r="M62">
        <v>6.5</v>
      </c>
      <c r="N62">
        <v>8</v>
      </c>
      <c r="T62" s="2"/>
    </row>
    <row r="63" spans="1:20">
      <c r="A63" s="7" t="s">
        <v>142</v>
      </c>
      <c r="B63" t="s">
        <v>15</v>
      </c>
      <c r="D63" s="1">
        <v>18</v>
      </c>
      <c r="F63">
        <v>11</v>
      </c>
      <c r="G63" s="3">
        <v>43831</v>
      </c>
      <c r="H63" t="s">
        <v>36</v>
      </c>
      <c r="I63" t="s">
        <v>203</v>
      </c>
      <c r="J63" t="s">
        <v>37</v>
      </c>
      <c r="K63" t="s">
        <v>579</v>
      </c>
      <c r="L63">
        <v>11</v>
      </c>
      <c r="M63">
        <v>6.5</v>
      </c>
      <c r="N63">
        <v>8</v>
      </c>
      <c r="T63" s="2"/>
    </row>
    <row r="64" spans="1:20">
      <c r="A64" s="7" t="s">
        <v>143</v>
      </c>
      <c r="B64" t="s">
        <v>1</v>
      </c>
      <c r="D64" s="1">
        <v>16</v>
      </c>
      <c r="F64">
        <v>21.5</v>
      </c>
      <c r="G64" s="3">
        <v>43831</v>
      </c>
      <c r="H64" t="s">
        <v>36</v>
      </c>
      <c r="I64" t="s">
        <v>204</v>
      </c>
      <c r="J64" t="s">
        <v>37</v>
      </c>
      <c r="K64" t="s">
        <v>580</v>
      </c>
      <c r="L64">
        <v>13</v>
      </c>
      <c r="M64">
        <v>5.5</v>
      </c>
      <c r="N64">
        <v>10</v>
      </c>
      <c r="T64" s="2"/>
    </row>
    <row r="65" spans="1:20">
      <c r="A65" s="7" t="s">
        <v>70</v>
      </c>
      <c r="B65" t="s">
        <v>581</v>
      </c>
      <c r="C65" t="s">
        <v>255</v>
      </c>
      <c r="D65" s="1">
        <v>909</v>
      </c>
      <c r="F65">
        <v>108</v>
      </c>
      <c r="G65" s="3">
        <v>43831</v>
      </c>
      <c r="H65" t="s">
        <v>36</v>
      </c>
      <c r="I65" t="s">
        <v>205</v>
      </c>
      <c r="J65" t="s">
        <v>37</v>
      </c>
      <c r="K65" t="s">
        <v>581</v>
      </c>
      <c r="L65">
        <v>65</v>
      </c>
      <c r="M65">
        <v>12</v>
      </c>
      <c r="N65">
        <v>41</v>
      </c>
      <c r="T65" s="2"/>
    </row>
    <row r="66" spans="1:20">
      <c r="A66" s="7" t="s">
        <v>71</v>
      </c>
      <c r="B66" t="s">
        <v>265</v>
      </c>
      <c r="C66" t="s">
        <v>250</v>
      </c>
      <c r="D66" s="1">
        <v>799</v>
      </c>
      <c r="F66">
        <v>108</v>
      </c>
      <c r="G66" s="3">
        <v>43831</v>
      </c>
      <c r="H66" t="s">
        <v>36</v>
      </c>
      <c r="I66" t="s">
        <v>206</v>
      </c>
      <c r="J66" t="s">
        <v>37</v>
      </c>
      <c r="K66" t="s">
        <v>265</v>
      </c>
      <c r="L66">
        <v>65</v>
      </c>
      <c r="M66">
        <v>12</v>
      </c>
      <c r="N66">
        <v>41</v>
      </c>
      <c r="T66" s="2"/>
    </row>
    <row r="67" spans="1:20">
      <c r="A67" s="7" t="s">
        <v>72</v>
      </c>
      <c r="B67" t="s">
        <v>582</v>
      </c>
      <c r="C67" t="s">
        <v>255</v>
      </c>
      <c r="D67" s="1">
        <v>589</v>
      </c>
      <c r="F67">
        <v>68</v>
      </c>
      <c r="G67" s="3">
        <v>43831</v>
      </c>
      <c r="H67" t="s">
        <v>36</v>
      </c>
      <c r="I67" t="s">
        <v>207</v>
      </c>
      <c r="J67" t="s">
        <v>37</v>
      </c>
      <c r="K67" t="s">
        <v>582</v>
      </c>
      <c r="L67">
        <v>51</v>
      </c>
      <c r="M67">
        <v>14</v>
      </c>
      <c r="N67">
        <v>31</v>
      </c>
      <c r="T67" s="2"/>
    </row>
    <row r="68" spans="1:20">
      <c r="A68" s="7" t="s">
        <v>77</v>
      </c>
      <c r="B68" t="s">
        <v>583</v>
      </c>
      <c r="C68" t="s">
        <v>266</v>
      </c>
      <c r="D68" s="1">
        <v>999</v>
      </c>
      <c r="F68">
        <v>146</v>
      </c>
      <c r="G68" s="3">
        <v>43831</v>
      </c>
      <c r="H68" t="s">
        <v>36</v>
      </c>
      <c r="I68" t="s">
        <v>273</v>
      </c>
      <c r="J68" t="s">
        <v>37</v>
      </c>
      <c r="K68" t="s">
        <v>583</v>
      </c>
      <c r="L68">
        <v>51</v>
      </c>
      <c r="M68">
        <v>26.75</v>
      </c>
      <c r="N68">
        <v>35.25</v>
      </c>
      <c r="T68" s="2"/>
    </row>
    <row r="69" spans="1:20">
      <c r="A69" s="7" t="s">
        <v>73</v>
      </c>
      <c r="B69" t="s">
        <v>584</v>
      </c>
      <c r="C69" t="s">
        <v>64</v>
      </c>
      <c r="D69" s="1">
        <v>599</v>
      </c>
      <c r="F69">
        <v>75</v>
      </c>
      <c r="G69" s="3">
        <v>43831</v>
      </c>
      <c r="H69" t="s">
        <v>36</v>
      </c>
      <c r="I69" t="s">
        <v>208</v>
      </c>
      <c r="J69" t="s">
        <v>37</v>
      </c>
      <c r="K69" t="s">
        <v>584</v>
      </c>
      <c r="L69">
        <v>44</v>
      </c>
      <c r="M69">
        <v>13</v>
      </c>
      <c r="N69">
        <v>30</v>
      </c>
      <c r="T69" s="2"/>
    </row>
    <row r="70" spans="1:20">
      <c r="A70" s="7" t="s">
        <v>78</v>
      </c>
      <c r="B70" t="s">
        <v>9</v>
      </c>
      <c r="D70" s="1">
        <v>609</v>
      </c>
      <c r="F70">
        <v>68</v>
      </c>
      <c r="G70" s="3">
        <v>43831</v>
      </c>
      <c r="H70" t="s">
        <v>36</v>
      </c>
      <c r="I70" t="s">
        <v>209</v>
      </c>
      <c r="J70" t="s">
        <v>37</v>
      </c>
      <c r="K70" t="s">
        <v>9</v>
      </c>
      <c r="L70">
        <v>31</v>
      </c>
      <c r="M70">
        <v>14</v>
      </c>
      <c r="N70">
        <v>51</v>
      </c>
      <c r="T70" s="2"/>
    </row>
    <row r="71" spans="1:20">
      <c r="A71" s="7" t="s">
        <v>137</v>
      </c>
      <c r="B71" t="s">
        <v>210</v>
      </c>
      <c r="D71" s="1">
        <v>37</v>
      </c>
      <c r="F71">
        <v>20</v>
      </c>
      <c r="G71" s="3">
        <v>43831</v>
      </c>
      <c r="H71" t="s">
        <v>36</v>
      </c>
      <c r="I71" t="s">
        <v>211</v>
      </c>
      <c r="J71" t="s">
        <v>37</v>
      </c>
      <c r="K71" t="s">
        <v>279</v>
      </c>
      <c r="L71">
        <v>28</v>
      </c>
      <c r="M71">
        <v>6</v>
      </c>
      <c r="N71">
        <v>17</v>
      </c>
      <c r="P71">
        <v>35</v>
      </c>
      <c r="T71" s="2"/>
    </row>
    <row r="72" spans="1:20">
      <c r="A72" s="7" t="s">
        <v>138</v>
      </c>
      <c r="B72" t="s">
        <v>212</v>
      </c>
      <c r="D72" s="1">
        <v>14</v>
      </c>
      <c r="F72">
        <v>0.4</v>
      </c>
      <c r="G72" s="3">
        <v>43831</v>
      </c>
      <c r="H72" t="s">
        <v>36</v>
      </c>
      <c r="I72" t="s">
        <v>213</v>
      </c>
      <c r="J72" t="s">
        <v>37</v>
      </c>
      <c r="K72" t="s">
        <v>212</v>
      </c>
      <c r="L72">
        <v>9</v>
      </c>
      <c r="M72">
        <v>2</v>
      </c>
      <c r="N72">
        <v>5</v>
      </c>
      <c r="T72" s="2"/>
    </row>
    <row r="73" spans="1:20">
      <c r="A73" s="7" t="s">
        <v>74</v>
      </c>
      <c r="B73" t="s">
        <v>585</v>
      </c>
      <c r="C73" t="s">
        <v>255</v>
      </c>
      <c r="D73" s="1">
        <v>909</v>
      </c>
      <c r="F73">
        <v>108</v>
      </c>
      <c r="G73" s="3">
        <v>43831</v>
      </c>
      <c r="H73" t="s">
        <v>36</v>
      </c>
      <c r="I73" t="s">
        <v>214</v>
      </c>
      <c r="J73" t="s">
        <v>37</v>
      </c>
      <c r="K73" t="s">
        <v>585</v>
      </c>
      <c r="L73">
        <v>65</v>
      </c>
      <c r="M73">
        <v>12</v>
      </c>
      <c r="N73">
        <v>32</v>
      </c>
      <c r="T73" s="2"/>
    </row>
    <row r="74" spans="1:20">
      <c r="A74" s="7" t="s">
        <v>75</v>
      </c>
      <c r="B74" t="s">
        <v>586</v>
      </c>
      <c r="C74" t="s">
        <v>63</v>
      </c>
      <c r="D74" s="1">
        <v>909</v>
      </c>
      <c r="F74">
        <v>110</v>
      </c>
      <c r="G74" s="3">
        <v>43831</v>
      </c>
      <c r="H74" t="s">
        <v>36</v>
      </c>
      <c r="I74" t="s">
        <v>215</v>
      </c>
      <c r="J74" t="s">
        <v>37</v>
      </c>
      <c r="K74" t="s">
        <v>586</v>
      </c>
      <c r="L74">
        <v>65</v>
      </c>
      <c r="M74">
        <v>12</v>
      </c>
      <c r="N74">
        <v>32</v>
      </c>
      <c r="T74" s="2"/>
    </row>
    <row r="75" spans="1:20">
      <c r="A75" s="7" t="s">
        <v>76</v>
      </c>
      <c r="B75" t="s">
        <v>587</v>
      </c>
      <c r="C75" t="s">
        <v>64</v>
      </c>
      <c r="D75" s="1">
        <v>805</v>
      </c>
      <c r="F75">
        <v>71</v>
      </c>
      <c r="G75" s="3">
        <v>43831</v>
      </c>
      <c r="H75" t="s">
        <v>36</v>
      </c>
      <c r="I75" t="s">
        <v>216</v>
      </c>
      <c r="J75" t="s">
        <v>37</v>
      </c>
      <c r="K75" t="s">
        <v>587</v>
      </c>
      <c r="L75">
        <v>51</v>
      </c>
      <c r="M75">
        <v>14</v>
      </c>
      <c r="N75">
        <v>31</v>
      </c>
      <c r="T75" s="2"/>
    </row>
    <row r="76" spans="1:20">
      <c r="A76" s="7" t="s">
        <v>68</v>
      </c>
      <c r="B76" t="s">
        <v>217</v>
      </c>
      <c r="D76" s="1">
        <v>1199</v>
      </c>
      <c r="E76" t="s">
        <v>53</v>
      </c>
      <c r="F76">
        <v>167</v>
      </c>
      <c r="G76" s="3">
        <v>43831</v>
      </c>
      <c r="H76" t="s">
        <v>36</v>
      </c>
      <c r="I76" t="s">
        <v>218</v>
      </c>
      <c r="J76" t="s">
        <v>39</v>
      </c>
      <c r="K76" t="s">
        <v>217</v>
      </c>
      <c r="L76">
        <v>34</v>
      </c>
      <c r="M76">
        <v>35.5</v>
      </c>
      <c r="N76">
        <v>30</v>
      </c>
      <c r="T76" s="2"/>
    </row>
    <row r="77" spans="1:20">
      <c r="A77" s="7" t="s">
        <v>67</v>
      </c>
      <c r="B77" t="s">
        <v>219</v>
      </c>
      <c r="D77" s="1">
        <v>1499</v>
      </c>
      <c r="E77" t="s">
        <v>53</v>
      </c>
      <c r="F77">
        <v>185</v>
      </c>
      <c r="G77" s="3">
        <v>43831</v>
      </c>
      <c r="H77" t="s">
        <v>36</v>
      </c>
      <c r="I77" t="s">
        <v>220</v>
      </c>
      <c r="J77" t="s">
        <v>39</v>
      </c>
      <c r="K77" t="s">
        <v>219</v>
      </c>
      <c r="L77">
        <v>34</v>
      </c>
      <c r="M77">
        <v>35.5</v>
      </c>
      <c r="N77">
        <v>30</v>
      </c>
      <c r="T77" s="2"/>
    </row>
    <row r="78" spans="1:20">
      <c r="A78" s="7" t="s">
        <v>128</v>
      </c>
      <c r="B78" t="s">
        <v>3</v>
      </c>
      <c r="D78" s="1">
        <v>32</v>
      </c>
      <c r="F78">
        <v>6.2</v>
      </c>
      <c r="G78" s="3">
        <v>43831</v>
      </c>
      <c r="H78" t="s">
        <v>36</v>
      </c>
      <c r="I78" t="s">
        <v>221</v>
      </c>
      <c r="J78" t="s">
        <v>37</v>
      </c>
      <c r="K78" t="s">
        <v>3</v>
      </c>
      <c r="L78">
        <v>24</v>
      </c>
      <c r="M78">
        <v>4</v>
      </c>
      <c r="N78">
        <v>4</v>
      </c>
      <c r="T78" s="2"/>
    </row>
    <row r="79" spans="1:20">
      <c r="A79" s="7" t="s">
        <v>65</v>
      </c>
      <c r="B79" t="s">
        <v>222</v>
      </c>
      <c r="D79" s="1">
        <v>749</v>
      </c>
      <c r="E79" t="s">
        <v>53</v>
      </c>
      <c r="F79">
        <v>202</v>
      </c>
      <c r="G79" s="3">
        <v>43831</v>
      </c>
      <c r="H79" t="s">
        <v>36</v>
      </c>
      <c r="I79" t="s">
        <v>223</v>
      </c>
      <c r="J79" t="s">
        <v>39</v>
      </c>
      <c r="K79" t="s">
        <v>222</v>
      </c>
      <c r="L79">
        <v>30</v>
      </c>
      <c r="M79">
        <v>39.25</v>
      </c>
      <c r="N79">
        <v>30</v>
      </c>
      <c r="T79" s="2"/>
    </row>
    <row r="80" spans="1:20">
      <c r="A80" s="7" t="s">
        <v>69</v>
      </c>
      <c r="B80" t="s">
        <v>280</v>
      </c>
      <c r="D80" s="1">
        <v>899</v>
      </c>
      <c r="E80" t="s">
        <v>53</v>
      </c>
      <c r="F80">
        <v>220</v>
      </c>
      <c r="G80" s="3">
        <v>43831</v>
      </c>
      <c r="H80" t="s">
        <v>36</v>
      </c>
      <c r="I80" t="s">
        <v>224</v>
      </c>
      <c r="J80" t="s">
        <v>39</v>
      </c>
      <c r="K80" t="s">
        <v>280</v>
      </c>
      <c r="L80">
        <v>30</v>
      </c>
      <c r="M80">
        <v>39.25</v>
      </c>
      <c r="N80">
        <v>30</v>
      </c>
      <c r="T80" s="2"/>
    </row>
    <row r="81" spans="1:20">
      <c r="A81" s="7" t="s">
        <v>64</v>
      </c>
      <c r="B81" t="s">
        <v>7</v>
      </c>
      <c r="D81" s="1">
        <v>849</v>
      </c>
      <c r="E81" t="s">
        <v>53</v>
      </c>
      <c r="F81">
        <v>100</v>
      </c>
      <c r="G81" s="3">
        <v>43831</v>
      </c>
      <c r="H81" t="s">
        <v>36</v>
      </c>
      <c r="I81" t="s">
        <v>225</v>
      </c>
      <c r="J81" t="s">
        <v>39</v>
      </c>
      <c r="K81" t="s">
        <v>7</v>
      </c>
      <c r="L81">
        <v>22</v>
      </c>
      <c r="M81">
        <v>24</v>
      </c>
      <c r="N81">
        <v>22</v>
      </c>
      <c r="T81" s="2"/>
    </row>
    <row r="82" spans="1:20">
      <c r="A82" s="7" t="s">
        <v>63</v>
      </c>
      <c r="B82" t="s">
        <v>6</v>
      </c>
      <c r="D82" s="1">
        <v>1149</v>
      </c>
      <c r="E82" t="s">
        <v>53</v>
      </c>
      <c r="F82">
        <v>152</v>
      </c>
      <c r="G82" s="3">
        <v>43831</v>
      </c>
      <c r="H82" t="s">
        <v>36</v>
      </c>
      <c r="I82" t="s">
        <v>226</v>
      </c>
      <c r="J82" t="s">
        <v>39</v>
      </c>
      <c r="K82" t="s">
        <v>6</v>
      </c>
      <c r="L82">
        <v>30</v>
      </c>
      <c r="M82">
        <v>35</v>
      </c>
      <c r="N82">
        <v>30</v>
      </c>
      <c r="T82" s="2"/>
    </row>
    <row r="83" spans="1:20">
      <c r="A83" s="7" t="s">
        <v>129</v>
      </c>
      <c r="B83" t="s">
        <v>588</v>
      </c>
      <c r="D83" s="1">
        <v>29</v>
      </c>
      <c r="F83">
        <v>0.6</v>
      </c>
      <c r="G83" s="3">
        <v>43831</v>
      </c>
      <c r="H83" t="s">
        <v>36</v>
      </c>
      <c r="I83" t="s">
        <v>227</v>
      </c>
      <c r="J83" t="s">
        <v>37</v>
      </c>
      <c r="K83" t="s">
        <v>588</v>
      </c>
      <c r="L83">
        <v>1</v>
      </c>
      <c r="M83">
        <v>1</v>
      </c>
      <c r="N83">
        <v>20</v>
      </c>
      <c r="O83" t="s">
        <v>267</v>
      </c>
      <c r="T83" s="2"/>
    </row>
    <row r="84" spans="1:20">
      <c r="A84" s="7" t="s">
        <v>130</v>
      </c>
      <c r="B84" t="s">
        <v>2</v>
      </c>
      <c r="D84" s="1">
        <v>29</v>
      </c>
      <c r="F84">
        <v>0.4</v>
      </c>
      <c r="G84" s="3">
        <v>43831</v>
      </c>
      <c r="H84" t="s">
        <v>36</v>
      </c>
      <c r="I84" t="s">
        <v>228</v>
      </c>
      <c r="J84" t="s">
        <v>37</v>
      </c>
      <c r="K84" t="s">
        <v>2</v>
      </c>
      <c r="L84">
        <v>2</v>
      </c>
      <c r="M84">
        <v>2</v>
      </c>
      <c r="N84">
        <v>8</v>
      </c>
      <c r="O84" t="s">
        <v>267</v>
      </c>
      <c r="T84" s="2"/>
    </row>
    <row r="85" spans="1:20">
      <c r="A85" s="7" t="s">
        <v>62</v>
      </c>
      <c r="B85" t="s">
        <v>5</v>
      </c>
      <c r="D85" s="1">
        <v>1449</v>
      </c>
      <c r="E85" t="s">
        <v>53</v>
      </c>
      <c r="F85">
        <v>250</v>
      </c>
      <c r="G85" s="3">
        <v>43831</v>
      </c>
      <c r="H85" t="s">
        <v>36</v>
      </c>
      <c r="I85" t="s">
        <v>229</v>
      </c>
      <c r="J85" t="s">
        <v>39</v>
      </c>
      <c r="K85" t="s">
        <v>5</v>
      </c>
      <c r="L85">
        <v>30</v>
      </c>
      <c r="M85">
        <v>38</v>
      </c>
      <c r="N85">
        <v>30</v>
      </c>
      <c r="T85" s="2"/>
    </row>
    <row r="86" spans="1:20">
      <c r="A86" s="7" t="s">
        <v>66</v>
      </c>
      <c r="B86" t="s">
        <v>230</v>
      </c>
      <c r="D86" s="1">
        <v>1799</v>
      </c>
      <c r="E86" t="s">
        <v>53</v>
      </c>
      <c r="F86">
        <v>327</v>
      </c>
      <c r="G86" s="3">
        <v>43831</v>
      </c>
      <c r="H86" t="s">
        <v>36</v>
      </c>
      <c r="I86" t="s">
        <v>231</v>
      </c>
      <c r="J86" t="s">
        <v>39</v>
      </c>
      <c r="K86" t="s">
        <v>230</v>
      </c>
      <c r="L86">
        <v>34</v>
      </c>
      <c r="M86">
        <v>38.25</v>
      </c>
      <c r="N86">
        <v>30</v>
      </c>
      <c r="T86" s="2"/>
    </row>
    <row r="87" spans="1:20">
      <c r="A87" s="26" t="s">
        <v>316</v>
      </c>
      <c r="B87" t="s">
        <v>317</v>
      </c>
      <c r="D87" s="1">
        <v>130</v>
      </c>
      <c r="G87" s="3">
        <v>43831</v>
      </c>
      <c r="H87" t="s">
        <v>36</v>
      </c>
      <c r="J87" t="s">
        <v>36</v>
      </c>
      <c r="K87" t="s">
        <v>317</v>
      </c>
      <c r="T87" s="2"/>
    </row>
    <row r="88" spans="1:20">
      <c r="A88" s="26" t="s">
        <v>318</v>
      </c>
      <c r="B88" t="s">
        <v>319</v>
      </c>
      <c r="D88" s="1">
        <v>288</v>
      </c>
      <c r="G88" s="3">
        <v>43831</v>
      </c>
      <c r="H88" t="s">
        <v>36</v>
      </c>
      <c r="I88" t="s">
        <v>758</v>
      </c>
      <c r="J88" t="s">
        <v>36</v>
      </c>
      <c r="K88" t="s">
        <v>319</v>
      </c>
      <c r="T88" s="2"/>
    </row>
    <row r="89" spans="1:20">
      <c r="A89" s="7" t="s">
        <v>320</v>
      </c>
      <c r="B89" t="s">
        <v>321</v>
      </c>
      <c r="D89" s="1">
        <v>0.25</v>
      </c>
      <c r="G89" s="3">
        <v>43831</v>
      </c>
      <c r="H89" t="s">
        <v>36</v>
      </c>
      <c r="J89" t="s">
        <v>36</v>
      </c>
      <c r="K89" t="s">
        <v>321</v>
      </c>
      <c r="T89" s="2"/>
    </row>
    <row r="90" spans="1:20">
      <c r="A90" s="7" t="s">
        <v>322</v>
      </c>
      <c r="B90" t="s">
        <v>323</v>
      </c>
      <c r="D90" s="1">
        <v>79</v>
      </c>
      <c r="G90" s="3">
        <v>43831</v>
      </c>
      <c r="H90" t="s">
        <v>36</v>
      </c>
      <c r="J90" t="s">
        <v>36</v>
      </c>
      <c r="K90" t="s">
        <v>323</v>
      </c>
      <c r="T90" s="2"/>
    </row>
    <row r="91" spans="1:20">
      <c r="A91" s="7" t="s">
        <v>324</v>
      </c>
      <c r="B91" t="s">
        <v>325</v>
      </c>
      <c r="D91" s="1">
        <v>79</v>
      </c>
      <c r="G91" s="3">
        <v>43831</v>
      </c>
      <c r="H91" t="s">
        <v>36</v>
      </c>
      <c r="J91" t="s">
        <v>36</v>
      </c>
      <c r="K91" t="s">
        <v>326</v>
      </c>
      <c r="T91" s="2"/>
    </row>
    <row r="92" spans="1:20">
      <c r="A92" s="7" t="s">
        <v>327</v>
      </c>
      <c r="B92" t="s">
        <v>328</v>
      </c>
      <c r="D92" s="32">
        <v>19</v>
      </c>
      <c r="G92" s="3">
        <v>43831</v>
      </c>
      <c r="H92" t="s">
        <v>36</v>
      </c>
      <c r="J92" t="s">
        <v>39</v>
      </c>
      <c r="K92" t="s">
        <v>328</v>
      </c>
    </row>
    <row r="93" spans="1:20">
      <c r="A93" s="7" t="s">
        <v>329</v>
      </c>
      <c r="B93" t="s">
        <v>330</v>
      </c>
      <c r="D93" s="32">
        <v>39</v>
      </c>
      <c r="G93" s="3">
        <v>43831</v>
      </c>
      <c r="H93" t="s">
        <v>36</v>
      </c>
      <c r="J93" t="s">
        <v>39</v>
      </c>
      <c r="K93" t="s">
        <v>330</v>
      </c>
    </row>
    <row r="94" spans="1:20">
      <c r="A94" s="7" t="s">
        <v>331</v>
      </c>
      <c r="B94" t="s">
        <v>332</v>
      </c>
      <c r="D94" s="32">
        <v>89</v>
      </c>
      <c r="G94" s="3">
        <v>43831</v>
      </c>
      <c r="H94" t="s">
        <v>36</v>
      </c>
      <c r="J94" t="s">
        <v>39</v>
      </c>
      <c r="K94" t="s">
        <v>332</v>
      </c>
    </row>
    <row r="95" spans="1:20">
      <c r="A95" s="7" t="s">
        <v>61</v>
      </c>
      <c r="B95" t="s">
        <v>52</v>
      </c>
      <c r="D95" s="32">
        <v>1649</v>
      </c>
      <c r="E95" t="s">
        <v>53</v>
      </c>
      <c r="F95">
        <v>250</v>
      </c>
      <c r="G95" s="3">
        <v>43831</v>
      </c>
      <c r="H95" t="s">
        <v>36</v>
      </c>
      <c r="I95" t="s">
        <v>232</v>
      </c>
      <c r="J95" t="s">
        <v>39</v>
      </c>
      <c r="K95" t="s">
        <v>52</v>
      </c>
      <c r="L95">
        <v>30</v>
      </c>
      <c r="M95">
        <v>38</v>
      </c>
      <c r="N95">
        <v>30</v>
      </c>
    </row>
    <row r="96" spans="1:20">
      <c r="A96" s="7" t="s">
        <v>87</v>
      </c>
      <c r="B96" t="s">
        <v>589</v>
      </c>
      <c r="C96" t="s">
        <v>268</v>
      </c>
      <c r="D96" s="32">
        <v>1099</v>
      </c>
      <c r="F96">
        <v>37.9</v>
      </c>
      <c r="G96" s="3">
        <v>43831</v>
      </c>
      <c r="H96" t="s">
        <v>36</v>
      </c>
      <c r="I96" t="s">
        <v>233</v>
      </c>
      <c r="J96" t="s">
        <v>37</v>
      </c>
      <c r="K96" t="s">
        <v>589</v>
      </c>
      <c r="L96">
        <v>57.5</v>
      </c>
      <c r="M96">
        <v>3.5</v>
      </c>
      <c r="N96">
        <v>35.5</v>
      </c>
    </row>
    <row r="97" spans="1:14">
      <c r="A97" s="7" t="s">
        <v>88</v>
      </c>
      <c r="B97" t="s">
        <v>590</v>
      </c>
      <c r="C97" t="s">
        <v>268</v>
      </c>
      <c r="D97" s="32">
        <v>615</v>
      </c>
      <c r="F97">
        <v>26.8</v>
      </c>
      <c r="G97" s="3">
        <v>43831</v>
      </c>
      <c r="H97" t="s">
        <v>36</v>
      </c>
      <c r="I97" t="s">
        <v>234</v>
      </c>
      <c r="J97" t="s">
        <v>37</v>
      </c>
      <c r="K97" t="s">
        <v>590</v>
      </c>
      <c r="L97">
        <v>27.5</v>
      </c>
      <c r="M97">
        <v>4.5</v>
      </c>
      <c r="N97">
        <v>23.5</v>
      </c>
    </row>
    <row r="98" spans="1:14">
      <c r="A98" s="7" t="s">
        <v>333</v>
      </c>
      <c r="B98" t="s">
        <v>334</v>
      </c>
      <c r="D98" s="32">
        <v>40</v>
      </c>
      <c r="G98" s="3">
        <v>43831</v>
      </c>
      <c r="H98" t="s">
        <v>36</v>
      </c>
      <c r="J98" t="s">
        <v>39</v>
      </c>
      <c r="K98" t="s">
        <v>334</v>
      </c>
    </row>
    <row r="99" spans="1:14">
      <c r="A99" s="7" t="s">
        <v>335</v>
      </c>
      <c r="B99" t="s">
        <v>591</v>
      </c>
      <c r="D99" s="32">
        <v>26</v>
      </c>
      <c r="G99" s="3">
        <v>43831</v>
      </c>
      <c r="H99" t="s">
        <v>36</v>
      </c>
      <c r="J99" t="s">
        <v>39</v>
      </c>
      <c r="K99" t="s">
        <v>591</v>
      </c>
    </row>
    <row r="100" spans="1:14">
      <c r="A100" s="7" t="s">
        <v>336</v>
      </c>
      <c r="B100" t="s">
        <v>592</v>
      </c>
      <c r="D100" s="32">
        <v>26</v>
      </c>
      <c r="G100" s="3">
        <v>43831</v>
      </c>
      <c r="H100" t="s">
        <v>36</v>
      </c>
      <c r="J100" t="s">
        <v>39</v>
      </c>
      <c r="K100" t="s">
        <v>592</v>
      </c>
    </row>
    <row r="101" spans="1:14">
      <c r="A101" s="7" t="s">
        <v>337</v>
      </c>
      <c r="B101" t="s">
        <v>593</v>
      </c>
      <c r="D101" s="32">
        <v>4</v>
      </c>
      <c r="G101" s="3">
        <v>43831</v>
      </c>
      <c r="H101" t="s">
        <v>36</v>
      </c>
      <c r="J101" t="s">
        <v>39</v>
      </c>
      <c r="K101" t="s">
        <v>593</v>
      </c>
    </row>
    <row r="102" spans="1:14">
      <c r="A102" s="7" t="s">
        <v>338</v>
      </c>
      <c r="B102" t="s">
        <v>594</v>
      </c>
      <c r="D102" s="32">
        <v>26</v>
      </c>
      <c r="G102" s="3">
        <v>43831</v>
      </c>
      <c r="H102" t="s">
        <v>36</v>
      </c>
      <c r="J102" t="s">
        <v>39</v>
      </c>
      <c r="K102" t="s">
        <v>594</v>
      </c>
    </row>
    <row r="103" spans="1:14">
      <c r="A103" s="7" t="s">
        <v>339</v>
      </c>
      <c r="B103" t="s">
        <v>340</v>
      </c>
      <c r="D103" s="32">
        <v>52</v>
      </c>
      <c r="G103" s="3">
        <v>43831</v>
      </c>
      <c r="H103" t="s">
        <v>36</v>
      </c>
      <c r="J103" t="s">
        <v>39</v>
      </c>
      <c r="K103" t="s">
        <v>340</v>
      </c>
    </row>
    <row r="104" spans="1:14">
      <c r="A104" s="7" t="s">
        <v>341</v>
      </c>
      <c r="B104" t="s">
        <v>595</v>
      </c>
      <c r="D104" s="32">
        <v>26</v>
      </c>
      <c r="G104" s="3">
        <v>43831</v>
      </c>
      <c r="H104" t="s">
        <v>36</v>
      </c>
      <c r="J104" t="s">
        <v>39</v>
      </c>
      <c r="K104" t="s">
        <v>595</v>
      </c>
    </row>
    <row r="105" spans="1:14">
      <c r="A105" s="7" t="s">
        <v>342</v>
      </c>
      <c r="B105" t="s">
        <v>343</v>
      </c>
      <c r="D105" s="32">
        <v>41</v>
      </c>
      <c r="G105" s="3">
        <v>43831</v>
      </c>
      <c r="H105" t="s">
        <v>36</v>
      </c>
      <c r="J105" t="s">
        <v>39</v>
      </c>
      <c r="K105" t="s">
        <v>343</v>
      </c>
    </row>
    <row r="106" spans="1:14">
      <c r="A106" s="7" t="s">
        <v>344</v>
      </c>
      <c r="B106" t="s">
        <v>345</v>
      </c>
      <c r="D106" s="32">
        <v>377</v>
      </c>
      <c r="G106" s="3">
        <v>43831</v>
      </c>
      <c r="H106" t="s">
        <v>36</v>
      </c>
      <c r="J106" t="s">
        <v>39</v>
      </c>
      <c r="K106" t="s">
        <v>345</v>
      </c>
    </row>
    <row r="107" spans="1:14">
      <c r="A107" s="7" t="s">
        <v>346</v>
      </c>
      <c r="B107" t="s">
        <v>347</v>
      </c>
      <c r="D107" s="32">
        <v>418</v>
      </c>
      <c r="G107" s="3">
        <v>43831</v>
      </c>
      <c r="H107" t="s">
        <v>36</v>
      </c>
      <c r="J107" t="s">
        <v>39</v>
      </c>
      <c r="K107" t="s">
        <v>347</v>
      </c>
    </row>
    <row r="108" spans="1:14">
      <c r="A108" s="7" t="s">
        <v>348</v>
      </c>
      <c r="B108" t="s">
        <v>349</v>
      </c>
      <c r="D108" s="32">
        <v>301</v>
      </c>
      <c r="G108" s="3">
        <v>43831</v>
      </c>
      <c r="H108" t="s">
        <v>36</v>
      </c>
      <c r="J108" t="s">
        <v>39</v>
      </c>
      <c r="K108" t="s">
        <v>349</v>
      </c>
    </row>
    <row r="109" spans="1:14">
      <c r="A109" s="7" t="s">
        <v>350</v>
      </c>
      <c r="B109" t="s">
        <v>351</v>
      </c>
      <c r="D109" s="32">
        <v>45</v>
      </c>
      <c r="G109" s="3">
        <v>43831</v>
      </c>
      <c r="H109" t="s">
        <v>36</v>
      </c>
      <c r="J109" t="s">
        <v>39</v>
      </c>
      <c r="K109" t="s">
        <v>596</v>
      </c>
    </row>
    <row r="110" spans="1:14">
      <c r="A110" s="7" t="s">
        <v>352</v>
      </c>
      <c r="B110" t="s">
        <v>353</v>
      </c>
      <c r="D110" s="32">
        <v>95</v>
      </c>
      <c r="G110" s="3">
        <v>43831</v>
      </c>
      <c r="H110" t="s">
        <v>36</v>
      </c>
      <c r="J110" t="s">
        <v>39</v>
      </c>
      <c r="K110" t="s">
        <v>597</v>
      </c>
    </row>
    <row r="111" spans="1:14">
      <c r="A111" s="7" t="s">
        <v>354</v>
      </c>
      <c r="B111" t="s">
        <v>355</v>
      </c>
      <c r="D111" s="32">
        <v>37</v>
      </c>
      <c r="G111" s="3">
        <v>43831</v>
      </c>
      <c r="H111" t="s">
        <v>36</v>
      </c>
      <c r="J111" t="s">
        <v>39</v>
      </c>
      <c r="K111" t="s">
        <v>355</v>
      </c>
    </row>
    <row r="112" spans="1:14">
      <c r="A112" s="7" t="s">
        <v>356</v>
      </c>
      <c r="B112" t="s">
        <v>357</v>
      </c>
      <c r="D112" s="32">
        <v>3</v>
      </c>
      <c r="G112" s="3">
        <v>43831</v>
      </c>
      <c r="H112" t="s">
        <v>36</v>
      </c>
      <c r="J112" t="s">
        <v>39</v>
      </c>
      <c r="K112" t="s">
        <v>357</v>
      </c>
    </row>
    <row r="113" spans="1:11">
      <c r="A113" s="7" t="s">
        <v>358</v>
      </c>
      <c r="B113" t="s">
        <v>359</v>
      </c>
      <c r="D113" s="32">
        <v>804</v>
      </c>
      <c r="G113" s="3">
        <v>43831</v>
      </c>
      <c r="H113" t="s">
        <v>36</v>
      </c>
      <c r="J113" t="s">
        <v>39</v>
      </c>
      <c r="K113" t="s">
        <v>359</v>
      </c>
    </row>
    <row r="114" spans="1:11">
      <c r="A114" s="7" t="s">
        <v>360</v>
      </c>
      <c r="B114" t="s">
        <v>361</v>
      </c>
      <c r="D114" s="32">
        <v>309</v>
      </c>
      <c r="G114" s="3">
        <v>43831</v>
      </c>
      <c r="H114" t="s">
        <v>36</v>
      </c>
      <c r="J114" t="s">
        <v>39</v>
      </c>
      <c r="K114" t="s">
        <v>361</v>
      </c>
    </row>
    <row r="115" spans="1:11">
      <c r="A115" s="7" t="s">
        <v>362</v>
      </c>
      <c r="B115" t="s">
        <v>363</v>
      </c>
      <c r="D115" s="32">
        <v>301</v>
      </c>
      <c r="G115" s="3">
        <v>43831</v>
      </c>
      <c r="H115" t="s">
        <v>36</v>
      </c>
      <c r="J115" t="s">
        <v>39</v>
      </c>
      <c r="K115" t="s">
        <v>363</v>
      </c>
    </row>
    <row r="116" spans="1:11">
      <c r="A116" s="7" t="s">
        <v>364</v>
      </c>
      <c r="B116" t="s">
        <v>365</v>
      </c>
      <c r="D116" s="32">
        <v>94</v>
      </c>
      <c r="G116" s="3">
        <v>43831</v>
      </c>
      <c r="H116" t="s">
        <v>36</v>
      </c>
      <c r="J116" t="s">
        <v>39</v>
      </c>
      <c r="K116" t="s">
        <v>365</v>
      </c>
    </row>
    <row r="117" spans="1:11">
      <c r="A117" s="7" t="s">
        <v>366</v>
      </c>
      <c r="B117" t="s">
        <v>367</v>
      </c>
      <c r="D117" s="32">
        <v>38</v>
      </c>
      <c r="G117" s="3">
        <v>43831</v>
      </c>
      <c r="H117" t="s">
        <v>36</v>
      </c>
      <c r="J117" t="s">
        <v>39</v>
      </c>
      <c r="K117" t="s">
        <v>367</v>
      </c>
    </row>
    <row r="118" spans="1:11">
      <c r="A118" s="7" t="s">
        <v>368</v>
      </c>
      <c r="B118" t="s">
        <v>369</v>
      </c>
      <c r="D118" s="32">
        <v>164</v>
      </c>
      <c r="G118" s="3">
        <v>43831</v>
      </c>
      <c r="H118" t="s">
        <v>36</v>
      </c>
      <c r="J118" t="s">
        <v>39</v>
      </c>
      <c r="K118" t="s">
        <v>369</v>
      </c>
    </row>
    <row r="119" spans="1:11">
      <c r="A119" s="7" t="s">
        <v>370</v>
      </c>
      <c r="B119" t="s">
        <v>371</v>
      </c>
      <c r="D119" s="32">
        <v>86</v>
      </c>
      <c r="G119" s="3">
        <v>43831</v>
      </c>
      <c r="H119" t="s">
        <v>36</v>
      </c>
      <c r="J119" t="s">
        <v>39</v>
      </c>
      <c r="K119" t="s">
        <v>371</v>
      </c>
    </row>
    <row r="120" spans="1:11">
      <c r="A120" s="7" t="s">
        <v>372</v>
      </c>
      <c r="B120" t="s">
        <v>373</v>
      </c>
      <c r="D120" s="32">
        <v>13</v>
      </c>
      <c r="G120" s="3">
        <v>43831</v>
      </c>
      <c r="H120" t="s">
        <v>36</v>
      </c>
      <c r="J120" t="s">
        <v>39</v>
      </c>
      <c r="K120" t="s">
        <v>373</v>
      </c>
    </row>
    <row r="121" spans="1:11">
      <c r="A121" s="7" t="s">
        <v>374</v>
      </c>
      <c r="B121" t="s">
        <v>375</v>
      </c>
      <c r="D121" s="32">
        <v>12</v>
      </c>
      <c r="G121" s="3">
        <v>43831</v>
      </c>
      <c r="H121" t="s">
        <v>36</v>
      </c>
      <c r="J121" t="s">
        <v>39</v>
      </c>
      <c r="K121" t="s">
        <v>375</v>
      </c>
    </row>
    <row r="122" spans="1:11">
      <c r="A122" s="7" t="s">
        <v>376</v>
      </c>
      <c r="B122" t="s">
        <v>377</v>
      </c>
      <c r="D122" s="32">
        <v>41</v>
      </c>
      <c r="G122" s="3">
        <v>43831</v>
      </c>
      <c r="H122" t="s">
        <v>36</v>
      </c>
      <c r="J122" t="s">
        <v>39</v>
      </c>
      <c r="K122" t="s">
        <v>377</v>
      </c>
    </row>
    <row r="123" spans="1:11">
      <c r="A123" s="7" t="s">
        <v>378</v>
      </c>
      <c r="B123" t="s">
        <v>379</v>
      </c>
      <c r="D123" s="32">
        <v>38</v>
      </c>
      <c r="G123" s="3">
        <v>43831</v>
      </c>
      <c r="H123" t="s">
        <v>36</v>
      </c>
      <c r="J123" t="s">
        <v>39</v>
      </c>
      <c r="K123" t="s">
        <v>379</v>
      </c>
    </row>
    <row r="124" spans="1:11">
      <c r="A124" s="7" t="s">
        <v>380</v>
      </c>
      <c r="B124" t="s">
        <v>381</v>
      </c>
      <c r="D124" s="32">
        <v>20</v>
      </c>
      <c r="G124" s="3">
        <v>43831</v>
      </c>
      <c r="H124" t="s">
        <v>36</v>
      </c>
      <c r="J124" t="s">
        <v>39</v>
      </c>
      <c r="K124" t="s">
        <v>381</v>
      </c>
    </row>
    <row r="125" spans="1:11">
      <c r="A125" s="7" t="s">
        <v>382</v>
      </c>
      <c r="B125" t="s">
        <v>383</v>
      </c>
      <c r="D125" s="32">
        <v>33</v>
      </c>
      <c r="G125" s="3">
        <v>43831</v>
      </c>
      <c r="H125" t="s">
        <v>36</v>
      </c>
      <c r="J125" t="s">
        <v>39</v>
      </c>
      <c r="K125" t="s">
        <v>383</v>
      </c>
    </row>
    <row r="126" spans="1:11">
      <c r="A126" s="7" t="s">
        <v>384</v>
      </c>
      <c r="B126" t="s">
        <v>385</v>
      </c>
      <c r="D126" s="32">
        <v>70</v>
      </c>
      <c r="G126" s="3">
        <v>43831</v>
      </c>
      <c r="H126" t="s">
        <v>36</v>
      </c>
      <c r="J126" t="s">
        <v>39</v>
      </c>
      <c r="K126" t="s">
        <v>385</v>
      </c>
    </row>
    <row r="127" spans="1:11">
      <c r="A127" s="7" t="s">
        <v>386</v>
      </c>
      <c r="B127" t="s">
        <v>387</v>
      </c>
      <c r="D127" s="32">
        <v>149</v>
      </c>
      <c r="G127" s="3">
        <v>43831</v>
      </c>
      <c r="H127" t="s">
        <v>36</v>
      </c>
      <c r="J127" t="s">
        <v>39</v>
      </c>
      <c r="K127" t="s">
        <v>387</v>
      </c>
    </row>
    <row r="128" spans="1:11">
      <c r="A128" s="7" t="s">
        <v>388</v>
      </c>
      <c r="B128" t="s">
        <v>389</v>
      </c>
      <c r="D128" s="32">
        <v>59</v>
      </c>
      <c r="G128" s="3">
        <v>43831</v>
      </c>
      <c r="H128" t="s">
        <v>36</v>
      </c>
      <c r="J128" t="s">
        <v>39</v>
      </c>
      <c r="K128" t="s">
        <v>389</v>
      </c>
    </row>
    <row r="129" spans="1:11">
      <c r="A129" s="7" t="s">
        <v>390</v>
      </c>
      <c r="B129" t="s">
        <v>391</v>
      </c>
      <c r="D129" s="32">
        <v>41</v>
      </c>
      <c r="G129" s="3">
        <v>43831</v>
      </c>
      <c r="H129" t="s">
        <v>36</v>
      </c>
      <c r="J129" t="s">
        <v>39</v>
      </c>
      <c r="K129" t="s">
        <v>391</v>
      </c>
    </row>
    <row r="130" spans="1:11">
      <c r="A130" s="7" t="s">
        <v>392</v>
      </c>
      <c r="B130" t="s">
        <v>393</v>
      </c>
      <c r="D130" s="32">
        <v>41</v>
      </c>
      <c r="G130" s="3">
        <v>43831</v>
      </c>
      <c r="H130" t="s">
        <v>36</v>
      </c>
      <c r="J130" t="s">
        <v>39</v>
      </c>
      <c r="K130" t="s">
        <v>393</v>
      </c>
    </row>
    <row r="131" spans="1:11">
      <c r="A131" s="7" t="s">
        <v>394</v>
      </c>
      <c r="B131" t="s">
        <v>395</v>
      </c>
      <c r="D131" s="32">
        <v>41</v>
      </c>
      <c r="G131" s="3">
        <v>43831</v>
      </c>
      <c r="H131" t="s">
        <v>36</v>
      </c>
      <c r="J131" t="s">
        <v>39</v>
      </c>
      <c r="K131" t="s">
        <v>395</v>
      </c>
    </row>
    <row r="132" spans="1:11">
      <c r="A132" s="7" t="s">
        <v>396</v>
      </c>
      <c r="B132" t="s">
        <v>397</v>
      </c>
      <c r="D132" s="32">
        <v>41</v>
      </c>
      <c r="G132" s="3">
        <v>43831</v>
      </c>
      <c r="H132" t="s">
        <v>36</v>
      </c>
      <c r="J132" t="s">
        <v>39</v>
      </c>
      <c r="K132" t="s">
        <v>397</v>
      </c>
    </row>
    <row r="133" spans="1:11">
      <c r="A133" s="7" t="s">
        <v>398</v>
      </c>
      <c r="B133" t="s">
        <v>399</v>
      </c>
      <c r="D133" s="32">
        <v>41</v>
      </c>
      <c r="G133" s="3">
        <v>43831</v>
      </c>
      <c r="H133" t="s">
        <v>36</v>
      </c>
      <c r="J133" t="s">
        <v>36</v>
      </c>
      <c r="K133" t="s">
        <v>399</v>
      </c>
    </row>
    <row r="134" spans="1:11">
      <c r="A134" s="7" t="s">
        <v>400</v>
      </c>
      <c r="B134" t="s">
        <v>401</v>
      </c>
      <c r="D134" s="32">
        <v>41</v>
      </c>
      <c r="G134" s="3">
        <v>43831</v>
      </c>
      <c r="H134" t="s">
        <v>36</v>
      </c>
      <c r="J134" t="s">
        <v>36</v>
      </c>
      <c r="K134" t="s">
        <v>401</v>
      </c>
    </row>
    <row r="135" spans="1:11">
      <c r="A135" s="7" t="s">
        <v>402</v>
      </c>
      <c r="B135" t="s">
        <v>403</v>
      </c>
      <c r="D135" s="32">
        <v>41</v>
      </c>
      <c r="G135" s="3">
        <v>43831</v>
      </c>
      <c r="H135" t="s">
        <v>36</v>
      </c>
      <c r="J135" t="s">
        <v>36</v>
      </c>
      <c r="K135" t="s">
        <v>403</v>
      </c>
    </row>
    <row r="136" spans="1:11">
      <c r="A136" s="7" t="s">
        <v>404</v>
      </c>
      <c r="B136" t="s">
        <v>405</v>
      </c>
      <c r="D136" s="32">
        <v>57</v>
      </c>
      <c r="G136" s="3">
        <v>43831</v>
      </c>
      <c r="H136" t="s">
        <v>36</v>
      </c>
      <c r="J136" t="s">
        <v>36</v>
      </c>
      <c r="K136" t="s">
        <v>405</v>
      </c>
    </row>
    <row r="137" spans="1:11">
      <c r="A137" s="7" t="s">
        <v>406</v>
      </c>
      <c r="B137" t="s">
        <v>407</v>
      </c>
      <c r="D137" s="32">
        <v>64</v>
      </c>
      <c r="G137" s="3">
        <v>43831</v>
      </c>
      <c r="H137" t="s">
        <v>36</v>
      </c>
      <c r="J137" t="s">
        <v>36</v>
      </c>
      <c r="K137" t="s">
        <v>407</v>
      </c>
    </row>
    <row r="138" spans="1:11">
      <c r="A138" s="7" t="s">
        <v>408</v>
      </c>
      <c r="B138" t="s">
        <v>409</v>
      </c>
      <c r="D138" s="32">
        <v>41</v>
      </c>
      <c r="G138" s="3">
        <v>43831</v>
      </c>
      <c r="H138" t="s">
        <v>36</v>
      </c>
      <c r="J138" t="s">
        <v>36</v>
      </c>
      <c r="K138" t="s">
        <v>409</v>
      </c>
    </row>
    <row r="139" spans="1:11">
      <c r="A139" s="7" t="s">
        <v>410</v>
      </c>
      <c r="B139" t="s">
        <v>598</v>
      </c>
      <c r="D139" s="32">
        <v>385</v>
      </c>
      <c r="G139" s="3">
        <v>43831</v>
      </c>
      <c r="H139" t="s">
        <v>36</v>
      </c>
      <c r="J139" t="s">
        <v>36</v>
      </c>
      <c r="K139" t="s">
        <v>598</v>
      </c>
    </row>
    <row r="140" spans="1:11">
      <c r="A140" s="7" t="s">
        <v>411</v>
      </c>
      <c r="B140" t="s">
        <v>599</v>
      </c>
      <c r="D140" s="32">
        <v>390</v>
      </c>
      <c r="G140" s="3">
        <v>43831</v>
      </c>
      <c r="H140" t="s">
        <v>36</v>
      </c>
      <c r="J140" t="s">
        <v>36</v>
      </c>
      <c r="K140" t="s">
        <v>599</v>
      </c>
    </row>
    <row r="141" spans="1:11">
      <c r="A141" s="7" t="s">
        <v>412</v>
      </c>
      <c r="B141" t="s">
        <v>413</v>
      </c>
      <c r="C141" t="s">
        <v>250</v>
      </c>
      <c r="D141" s="32">
        <v>136</v>
      </c>
      <c r="G141" s="3">
        <v>43831</v>
      </c>
      <c r="H141" t="s">
        <v>36</v>
      </c>
      <c r="J141" t="s">
        <v>36</v>
      </c>
      <c r="K141" t="s">
        <v>413</v>
      </c>
    </row>
    <row r="142" spans="1:11">
      <c r="A142" s="7" t="s">
        <v>414</v>
      </c>
      <c r="B142" t="s">
        <v>415</v>
      </c>
      <c r="D142" s="32">
        <v>144</v>
      </c>
      <c r="G142" s="3">
        <v>43831</v>
      </c>
      <c r="H142" t="s">
        <v>36</v>
      </c>
      <c r="J142" t="s">
        <v>36</v>
      </c>
      <c r="K142" t="s">
        <v>415</v>
      </c>
    </row>
    <row r="143" spans="1:11">
      <c r="A143" s="26" t="s">
        <v>846</v>
      </c>
      <c r="B143" t="s">
        <v>416</v>
      </c>
      <c r="C143" t="s">
        <v>250</v>
      </c>
      <c r="D143" s="32">
        <v>140</v>
      </c>
      <c r="G143" s="3">
        <v>43831</v>
      </c>
      <c r="H143" t="s">
        <v>36</v>
      </c>
      <c r="J143" t="s">
        <v>36</v>
      </c>
      <c r="K143" t="s">
        <v>600</v>
      </c>
    </row>
    <row r="144" spans="1:11">
      <c r="A144" s="7" t="s">
        <v>417</v>
      </c>
      <c r="B144" t="s">
        <v>601</v>
      </c>
      <c r="D144" s="32">
        <v>26</v>
      </c>
      <c r="G144" s="3">
        <v>43831</v>
      </c>
      <c r="H144" t="s">
        <v>36</v>
      </c>
      <c r="J144" t="s">
        <v>36</v>
      </c>
      <c r="K144" t="s">
        <v>601</v>
      </c>
    </row>
    <row r="145" spans="1:14">
      <c r="A145" s="7" t="s">
        <v>418</v>
      </c>
      <c r="B145" t="s">
        <v>419</v>
      </c>
      <c r="D145" s="32">
        <v>21</v>
      </c>
      <c r="G145" s="3">
        <v>43831</v>
      </c>
      <c r="H145" t="s">
        <v>36</v>
      </c>
      <c r="J145" t="s">
        <v>36</v>
      </c>
      <c r="K145" t="s">
        <v>419</v>
      </c>
    </row>
    <row r="146" spans="1:14">
      <c r="A146" s="7" t="s">
        <v>144</v>
      </c>
      <c r="B146" t="s">
        <v>10</v>
      </c>
      <c r="C146" t="s">
        <v>69</v>
      </c>
      <c r="D146" s="32">
        <v>184</v>
      </c>
      <c r="F146">
        <v>19</v>
      </c>
      <c r="G146" s="3">
        <v>43831</v>
      </c>
      <c r="H146" t="s">
        <v>36</v>
      </c>
      <c r="I146" t="s">
        <v>235</v>
      </c>
      <c r="J146" t="s">
        <v>37</v>
      </c>
      <c r="K146" t="s">
        <v>10</v>
      </c>
      <c r="L146">
        <v>24</v>
      </c>
      <c r="M146">
        <v>5</v>
      </c>
      <c r="N146">
        <v>30</v>
      </c>
    </row>
    <row r="147" spans="1:14">
      <c r="A147" s="7" t="s">
        <v>822</v>
      </c>
      <c r="B147" t="s">
        <v>602</v>
      </c>
      <c r="C147" t="s">
        <v>243</v>
      </c>
      <c r="D147" s="32">
        <v>317</v>
      </c>
      <c r="G147" s="3">
        <v>43831</v>
      </c>
      <c r="H147" t="s">
        <v>36</v>
      </c>
      <c r="J147" t="s">
        <v>36</v>
      </c>
      <c r="K147" t="s">
        <v>602</v>
      </c>
    </row>
    <row r="148" spans="1:14">
      <c r="A148" s="7" t="s">
        <v>823</v>
      </c>
      <c r="B148" t="s">
        <v>603</v>
      </c>
      <c r="C148" t="s">
        <v>243</v>
      </c>
      <c r="D148" s="32">
        <v>285</v>
      </c>
      <c r="G148" s="3">
        <v>43831</v>
      </c>
      <c r="H148" t="s">
        <v>36</v>
      </c>
      <c r="J148" t="s">
        <v>36</v>
      </c>
      <c r="K148" t="s">
        <v>603</v>
      </c>
    </row>
    <row r="149" spans="1:14">
      <c r="A149" s="7" t="s">
        <v>420</v>
      </c>
      <c r="B149" t="s">
        <v>604</v>
      </c>
      <c r="C149" t="s">
        <v>243</v>
      </c>
      <c r="D149" s="32">
        <v>189</v>
      </c>
      <c r="G149" s="3">
        <v>43831</v>
      </c>
      <c r="H149" t="s">
        <v>36</v>
      </c>
      <c r="J149" t="s">
        <v>36</v>
      </c>
      <c r="K149" t="s">
        <v>604</v>
      </c>
    </row>
    <row r="150" spans="1:14">
      <c r="A150" s="7" t="s">
        <v>421</v>
      </c>
      <c r="B150" t="s">
        <v>605</v>
      </c>
      <c r="C150" t="s">
        <v>243</v>
      </c>
      <c r="D150" s="32">
        <v>52</v>
      </c>
      <c r="G150" s="3">
        <v>43831</v>
      </c>
      <c r="H150" t="s">
        <v>36</v>
      </c>
      <c r="J150" t="s">
        <v>36</v>
      </c>
      <c r="K150" t="s">
        <v>605</v>
      </c>
    </row>
    <row r="151" spans="1:14">
      <c r="A151" s="7" t="s">
        <v>422</v>
      </c>
      <c r="B151" t="s">
        <v>606</v>
      </c>
      <c r="C151" t="s">
        <v>243</v>
      </c>
      <c r="D151" s="32">
        <v>55</v>
      </c>
      <c r="G151" s="3">
        <v>43831</v>
      </c>
      <c r="H151" t="s">
        <v>36</v>
      </c>
      <c r="J151" t="s">
        <v>36</v>
      </c>
      <c r="K151" t="s">
        <v>607</v>
      </c>
    </row>
    <row r="152" spans="1:14">
      <c r="A152" s="7" t="s">
        <v>423</v>
      </c>
      <c r="B152" t="s">
        <v>608</v>
      </c>
      <c r="C152" t="s">
        <v>243</v>
      </c>
      <c r="D152" s="32">
        <v>41</v>
      </c>
      <c r="G152" s="3">
        <v>43831</v>
      </c>
      <c r="H152" t="s">
        <v>36</v>
      </c>
      <c r="J152" t="s">
        <v>36</v>
      </c>
      <c r="K152" t="s">
        <v>608</v>
      </c>
    </row>
    <row r="153" spans="1:14">
      <c r="A153" s="7" t="s">
        <v>424</v>
      </c>
      <c r="B153" t="s">
        <v>609</v>
      </c>
      <c r="C153" t="s">
        <v>243</v>
      </c>
      <c r="D153" s="32">
        <v>70</v>
      </c>
      <c r="G153" s="3">
        <v>43831</v>
      </c>
      <c r="H153" t="s">
        <v>36</v>
      </c>
      <c r="J153" t="s">
        <v>36</v>
      </c>
      <c r="K153" t="s">
        <v>609</v>
      </c>
    </row>
    <row r="154" spans="1:14">
      <c r="A154" s="7" t="s">
        <v>425</v>
      </c>
      <c r="B154" t="s">
        <v>610</v>
      </c>
      <c r="C154" t="s">
        <v>243</v>
      </c>
      <c r="D154" s="32">
        <v>56</v>
      </c>
      <c r="G154" s="3">
        <v>43831</v>
      </c>
      <c r="H154" t="s">
        <v>36</v>
      </c>
      <c r="J154" t="s">
        <v>36</v>
      </c>
      <c r="K154" t="s">
        <v>610</v>
      </c>
    </row>
    <row r="155" spans="1:14">
      <c r="A155" s="7" t="s">
        <v>426</v>
      </c>
      <c r="B155" t="s">
        <v>310</v>
      </c>
      <c r="C155" t="s">
        <v>243</v>
      </c>
      <c r="D155" s="32">
        <v>41</v>
      </c>
      <c r="G155" s="3">
        <v>43831</v>
      </c>
      <c r="H155" t="s">
        <v>36</v>
      </c>
      <c r="J155" t="s">
        <v>36</v>
      </c>
      <c r="K155" t="s">
        <v>310</v>
      </c>
    </row>
    <row r="156" spans="1:14">
      <c r="A156" s="7" t="s">
        <v>427</v>
      </c>
      <c r="B156" t="s">
        <v>611</v>
      </c>
      <c r="C156" t="s">
        <v>63</v>
      </c>
      <c r="D156" s="32">
        <v>52</v>
      </c>
      <c r="G156" s="3">
        <v>43831</v>
      </c>
      <c r="H156" t="s">
        <v>36</v>
      </c>
      <c r="J156" t="s">
        <v>36</v>
      </c>
      <c r="K156" t="s">
        <v>611</v>
      </c>
    </row>
    <row r="157" spans="1:14">
      <c r="A157" s="7" t="s">
        <v>428</v>
      </c>
      <c r="B157" t="s">
        <v>612</v>
      </c>
      <c r="C157" t="s">
        <v>63</v>
      </c>
      <c r="D157" s="32">
        <v>41</v>
      </c>
      <c r="G157" s="3">
        <v>43831</v>
      </c>
      <c r="H157" t="s">
        <v>36</v>
      </c>
      <c r="J157" t="s">
        <v>36</v>
      </c>
      <c r="K157" t="s">
        <v>612</v>
      </c>
    </row>
    <row r="158" spans="1:14">
      <c r="A158" s="7" t="s">
        <v>146</v>
      </c>
      <c r="B158" t="s">
        <v>613</v>
      </c>
      <c r="C158" t="s">
        <v>269</v>
      </c>
      <c r="D158" s="32">
        <v>22</v>
      </c>
      <c r="G158" s="3">
        <v>43831</v>
      </c>
      <c r="H158" t="s">
        <v>36</v>
      </c>
      <c r="I158" t="s">
        <v>236</v>
      </c>
      <c r="J158" t="s">
        <v>37</v>
      </c>
      <c r="K158" t="s">
        <v>613</v>
      </c>
    </row>
    <row r="159" spans="1:14">
      <c r="A159" s="7" t="s">
        <v>824</v>
      </c>
      <c r="B159" t="s">
        <v>614</v>
      </c>
      <c r="C159" t="s">
        <v>245</v>
      </c>
      <c r="D159" s="32">
        <v>430</v>
      </c>
      <c r="G159" s="3">
        <v>43831</v>
      </c>
      <c r="H159" t="s">
        <v>36</v>
      </c>
      <c r="J159" t="s">
        <v>36</v>
      </c>
      <c r="K159" t="s">
        <v>614</v>
      </c>
    </row>
    <row r="160" spans="1:14">
      <c r="A160" s="7" t="s">
        <v>825</v>
      </c>
      <c r="B160" t="s">
        <v>615</v>
      </c>
      <c r="C160" t="s">
        <v>245</v>
      </c>
      <c r="D160" s="32">
        <v>368</v>
      </c>
      <c r="G160" s="3">
        <v>43831</v>
      </c>
      <c r="H160" t="s">
        <v>36</v>
      </c>
      <c r="J160" t="s">
        <v>36</v>
      </c>
      <c r="K160" t="s">
        <v>615</v>
      </c>
    </row>
    <row r="161" spans="1:11">
      <c r="A161" s="7" t="s">
        <v>429</v>
      </c>
      <c r="B161" t="s">
        <v>616</v>
      </c>
      <c r="C161" t="s">
        <v>245</v>
      </c>
      <c r="D161" s="32">
        <v>276</v>
      </c>
      <c r="G161" s="3">
        <v>43831</v>
      </c>
      <c r="H161" t="s">
        <v>36</v>
      </c>
      <c r="J161" t="s">
        <v>36</v>
      </c>
      <c r="K161" t="s">
        <v>616</v>
      </c>
    </row>
    <row r="162" spans="1:11">
      <c r="A162" s="7" t="s">
        <v>430</v>
      </c>
      <c r="B162" t="s">
        <v>617</v>
      </c>
      <c r="C162" t="s">
        <v>245</v>
      </c>
      <c r="D162" s="32">
        <v>61</v>
      </c>
      <c r="G162" s="3">
        <v>43831</v>
      </c>
      <c r="H162" t="s">
        <v>36</v>
      </c>
      <c r="J162" t="s">
        <v>36</v>
      </c>
      <c r="K162" t="s">
        <v>617</v>
      </c>
    </row>
    <row r="163" spans="1:11">
      <c r="A163" s="7" t="s">
        <v>432</v>
      </c>
      <c r="B163" t="s">
        <v>618</v>
      </c>
      <c r="C163" t="s">
        <v>245</v>
      </c>
      <c r="D163" s="32">
        <v>64</v>
      </c>
      <c r="G163" s="3">
        <v>43831</v>
      </c>
      <c r="H163" t="s">
        <v>36</v>
      </c>
      <c r="J163" t="s">
        <v>36</v>
      </c>
      <c r="K163" t="s">
        <v>618</v>
      </c>
    </row>
    <row r="164" spans="1:11">
      <c r="A164" s="7" t="s">
        <v>433</v>
      </c>
      <c r="B164" t="s">
        <v>619</v>
      </c>
      <c r="C164" t="s">
        <v>245</v>
      </c>
      <c r="D164" s="32">
        <v>70</v>
      </c>
      <c r="G164" s="3">
        <v>43831</v>
      </c>
      <c r="H164" t="s">
        <v>36</v>
      </c>
      <c r="J164" t="s">
        <v>36</v>
      </c>
      <c r="K164" t="s">
        <v>619</v>
      </c>
    </row>
    <row r="165" spans="1:11">
      <c r="A165" s="7" t="s">
        <v>434</v>
      </c>
      <c r="B165" t="s">
        <v>620</v>
      </c>
      <c r="C165" t="s">
        <v>245</v>
      </c>
      <c r="D165" s="32">
        <v>50</v>
      </c>
      <c r="G165" s="3">
        <v>43831</v>
      </c>
      <c r="H165" t="s">
        <v>36</v>
      </c>
      <c r="J165" t="s">
        <v>36</v>
      </c>
      <c r="K165" t="s">
        <v>620</v>
      </c>
    </row>
    <row r="166" spans="1:11">
      <c r="A166" s="7" t="s">
        <v>826</v>
      </c>
      <c r="B166" t="s">
        <v>621</v>
      </c>
      <c r="C166" t="s">
        <v>255</v>
      </c>
      <c r="D166" s="32">
        <v>512</v>
      </c>
      <c r="G166" s="3">
        <v>43831</v>
      </c>
      <c r="H166" t="s">
        <v>36</v>
      </c>
      <c r="J166" t="s">
        <v>36</v>
      </c>
      <c r="K166" t="s">
        <v>621</v>
      </c>
    </row>
    <row r="167" spans="1:11">
      <c r="A167" s="7" t="s">
        <v>827</v>
      </c>
      <c r="B167" t="s">
        <v>622</v>
      </c>
      <c r="C167" t="s">
        <v>255</v>
      </c>
      <c r="D167" s="32">
        <v>461</v>
      </c>
      <c r="G167" s="3">
        <v>43831</v>
      </c>
      <c r="H167" t="s">
        <v>36</v>
      </c>
      <c r="J167" t="s">
        <v>36</v>
      </c>
      <c r="K167" t="s">
        <v>622</v>
      </c>
    </row>
    <row r="168" spans="1:11">
      <c r="A168" s="7" t="s">
        <v>435</v>
      </c>
      <c r="B168" t="s">
        <v>623</v>
      </c>
      <c r="C168" t="s">
        <v>255</v>
      </c>
      <c r="D168" s="32">
        <v>358</v>
      </c>
      <c r="G168" s="3">
        <v>43831</v>
      </c>
      <c r="H168" t="s">
        <v>36</v>
      </c>
      <c r="J168" t="s">
        <v>36</v>
      </c>
      <c r="K168" t="s">
        <v>623</v>
      </c>
    </row>
    <row r="169" spans="1:11">
      <c r="A169" s="7" t="s">
        <v>436</v>
      </c>
      <c r="B169" t="s">
        <v>624</v>
      </c>
      <c r="C169" t="s">
        <v>255</v>
      </c>
      <c r="D169" s="32">
        <v>71</v>
      </c>
      <c r="G169" s="3">
        <v>43831</v>
      </c>
      <c r="H169" t="s">
        <v>36</v>
      </c>
      <c r="J169" t="s">
        <v>36</v>
      </c>
      <c r="K169" t="s">
        <v>624</v>
      </c>
    </row>
    <row r="170" spans="1:11">
      <c r="A170" s="7" t="s">
        <v>437</v>
      </c>
      <c r="B170" t="s">
        <v>625</v>
      </c>
      <c r="C170" t="s">
        <v>255</v>
      </c>
      <c r="D170" s="32">
        <v>69</v>
      </c>
      <c r="G170" s="3">
        <v>43831</v>
      </c>
      <c r="H170" t="s">
        <v>36</v>
      </c>
      <c r="J170" t="s">
        <v>36</v>
      </c>
      <c r="K170" t="s">
        <v>625</v>
      </c>
    </row>
    <row r="171" spans="1:11">
      <c r="A171" s="7" t="s">
        <v>438</v>
      </c>
      <c r="B171" t="s">
        <v>626</v>
      </c>
      <c r="C171" t="s">
        <v>255</v>
      </c>
      <c r="D171" s="32">
        <v>76</v>
      </c>
      <c r="G171" s="3">
        <v>43831</v>
      </c>
      <c r="H171" t="s">
        <v>36</v>
      </c>
      <c r="J171" t="s">
        <v>36</v>
      </c>
      <c r="K171" t="s">
        <v>626</v>
      </c>
    </row>
    <row r="172" spans="1:11">
      <c r="A172" s="7" t="s">
        <v>439</v>
      </c>
      <c r="B172" t="s">
        <v>627</v>
      </c>
      <c r="D172" s="32">
        <v>4</v>
      </c>
      <c r="G172" s="3">
        <v>43831</v>
      </c>
      <c r="H172" t="s">
        <v>36</v>
      </c>
      <c r="J172" t="s">
        <v>36</v>
      </c>
      <c r="K172" t="s">
        <v>627</v>
      </c>
    </row>
    <row r="173" spans="1:11">
      <c r="A173" s="7" t="s">
        <v>440</v>
      </c>
      <c r="B173" t="s">
        <v>628</v>
      </c>
      <c r="C173" t="s">
        <v>255</v>
      </c>
      <c r="D173" s="32">
        <v>58</v>
      </c>
      <c r="G173" s="3">
        <v>43831</v>
      </c>
      <c r="H173" t="s">
        <v>36</v>
      </c>
      <c r="J173" t="s">
        <v>36</v>
      </c>
      <c r="K173" t="s">
        <v>628</v>
      </c>
    </row>
    <row r="174" spans="1:11">
      <c r="A174" s="7" t="s">
        <v>441</v>
      </c>
      <c r="B174" t="s">
        <v>629</v>
      </c>
      <c r="C174" t="s">
        <v>255</v>
      </c>
      <c r="D174" s="32">
        <v>47</v>
      </c>
      <c r="G174" s="3">
        <v>43831</v>
      </c>
      <c r="H174" t="s">
        <v>36</v>
      </c>
      <c r="J174" t="s">
        <v>36</v>
      </c>
      <c r="K174" t="s">
        <v>629</v>
      </c>
    </row>
    <row r="175" spans="1:11">
      <c r="A175" s="7" t="s">
        <v>442</v>
      </c>
      <c r="B175" t="s">
        <v>630</v>
      </c>
      <c r="C175" t="s">
        <v>255</v>
      </c>
      <c r="D175" s="32">
        <v>61</v>
      </c>
      <c r="G175" s="3">
        <v>43831</v>
      </c>
      <c r="H175" t="s">
        <v>36</v>
      </c>
      <c r="J175" t="s">
        <v>36</v>
      </c>
      <c r="K175" t="s">
        <v>630</v>
      </c>
    </row>
    <row r="176" spans="1:11">
      <c r="A176" s="7" t="s">
        <v>443</v>
      </c>
      <c r="B176" t="s">
        <v>631</v>
      </c>
      <c r="C176" t="s">
        <v>255</v>
      </c>
      <c r="D176" s="32">
        <v>50</v>
      </c>
      <c r="G176" s="3">
        <v>43831</v>
      </c>
      <c r="H176" t="s">
        <v>36</v>
      </c>
      <c r="J176" t="s">
        <v>36</v>
      </c>
      <c r="K176" t="s">
        <v>631</v>
      </c>
    </row>
    <row r="177" spans="1:14">
      <c r="A177" s="7" t="s">
        <v>145</v>
      </c>
      <c r="B177" t="s">
        <v>632</v>
      </c>
      <c r="C177" t="s">
        <v>270</v>
      </c>
      <c r="D177" s="32">
        <v>23</v>
      </c>
      <c r="F177">
        <v>0.2</v>
      </c>
      <c r="G177" s="3">
        <v>43831</v>
      </c>
      <c r="H177" t="s">
        <v>36</v>
      </c>
      <c r="I177" t="s">
        <v>237</v>
      </c>
      <c r="J177" t="s">
        <v>37</v>
      </c>
      <c r="K177" t="s">
        <v>632</v>
      </c>
      <c r="L177">
        <v>1</v>
      </c>
      <c r="M177">
        <v>510</v>
      </c>
      <c r="N177">
        <v>5</v>
      </c>
    </row>
    <row r="178" spans="1:14">
      <c r="A178" s="7" t="s">
        <v>828</v>
      </c>
      <c r="B178" t="s">
        <v>303</v>
      </c>
      <c r="C178" t="s">
        <v>250</v>
      </c>
      <c r="D178" s="32">
        <v>420</v>
      </c>
      <c r="G178" s="3">
        <v>43831</v>
      </c>
      <c r="H178" t="s">
        <v>36</v>
      </c>
      <c r="J178" t="s">
        <v>36</v>
      </c>
      <c r="K178" t="s">
        <v>303</v>
      </c>
    </row>
    <row r="179" spans="1:14">
      <c r="A179" s="7" t="s">
        <v>829</v>
      </c>
      <c r="B179" t="s">
        <v>304</v>
      </c>
      <c r="C179" t="s">
        <v>250</v>
      </c>
      <c r="D179" s="32">
        <v>379</v>
      </c>
      <c r="G179" s="3">
        <v>43831</v>
      </c>
      <c r="H179" t="s">
        <v>36</v>
      </c>
      <c r="J179" t="s">
        <v>36</v>
      </c>
      <c r="K179" t="s">
        <v>304</v>
      </c>
    </row>
    <row r="180" spans="1:14">
      <c r="A180" s="7" t="s">
        <v>444</v>
      </c>
      <c r="B180" t="s">
        <v>305</v>
      </c>
      <c r="C180" t="s">
        <v>250</v>
      </c>
      <c r="D180" s="32">
        <v>215</v>
      </c>
      <c r="G180" s="3">
        <v>43831</v>
      </c>
      <c r="H180" t="s">
        <v>36</v>
      </c>
      <c r="J180" t="s">
        <v>36</v>
      </c>
      <c r="K180" t="s">
        <v>445</v>
      </c>
    </row>
    <row r="181" spans="1:14">
      <c r="A181" s="7" t="s">
        <v>446</v>
      </c>
      <c r="B181" t="s">
        <v>633</v>
      </c>
      <c r="C181" t="s">
        <v>250</v>
      </c>
      <c r="D181" s="32">
        <v>61</v>
      </c>
      <c r="G181" s="3">
        <v>43831</v>
      </c>
      <c r="H181" t="s">
        <v>36</v>
      </c>
      <c r="J181" t="s">
        <v>36</v>
      </c>
      <c r="K181" t="s">
        <v>633</v>
      </c>
    </row>
    <row r="182" spans="1:14">
      <c r="A182" s="7" t="s">
        <v>447</v>
      </c>
      <c r="B182" t="s">
        <v>634</v>
      </c>
      <c r="C182" t="s">
        <v>250</v>
      </c>
      <c r="D182" s="32">
        <v>47</v>
      </c>
      <c r="G182" s="3">
        <v>43831</v>
      </c>
      <c r="H182" t="s">
        <v>36</v>
      </c>
      <c r="J182" t="s">
        <v>36</v>
      </c>
      <c r="K182" t="s">
        <v>634</v>
      </c>
    </row>
    <row r="183" spans="1:14">
      <c r="A183" s="7" t="s">
        <v>448</v>
      </c>
      <c r="B183" t="s">
        <v>635</v>
      </c>
      <c r="C183" t="s">
        <v>250</v>
      </c>
      <c r="D183" s="32">
        <v>62</v>
      </c>
      <c r="G183" s="3">
        <v>43831</v>
      </c>
      <c r="H183" t="s">
        <v>36</v>
      </c>
      <c r="J183" t="s">
        <v>36</v>
      </c>
      <c r="K183" t="s">
        <v>635</v>
      </c>
    </row>
    <row r="184" spans="1:14">
      <c r="A184" s="7" t="s">
        <v>449</v>
      </c>
      <c r="B184" t="s">
        <v>636</v>
      </c>
      <c r="C184" t="s">
        <v>450</v>
      </c>
      <c r="D184" s="32">
        <v>395</v>
      </c>
      <c r="G184" s="3">
        <v>43831</v>
      </c>
      <c r="H184" t="s">
        <v>36</v>
      </c>
      <c r="J184" t="s">
        <v>36</v>
      </c>
      <c r="K184" t="s">
        <v>636</v>
      </c>
    </row>
    <row r="185" spans="1:14">
      <c r="A185" s="7" t="s">
        <v>451</v>
      </c>
      <c r="B185" t="s">
        <v>637</v>
      </c>
      <c r="C185" t="s">
        <v>638</v>
      </c>
      <c r="D185" s="32">
        <v>30</v>
      </c>
      <c r="G185" s="3">
        <v>43831</v>
      </c>
      <c r="H185" t="s">
        <v>36</v>
      </c>
      <c r="J185" t="s">
        <v>36</v>
      </c>
      <c r="K185" t="s">
        <v>637</v>
      </c>
    </row>
    <row r="186" spans="1:14">
      <c r="A186" s="7" t="s">
        <v>452</v>
      </c>
      <c r="B186" t="s">
        <v>639</v>
      </c>
      <c r="C186" t="s">
        <v>255</v>
      </c>
      <c r="D186" s="32">
        <v>41</v>
      </c>
      <c r="G186" s="3">
        <v>43831</v>
      </c>
      <c r="H186" t="s">
        <v>36</v>
      </c>
      <c r="J186" t="s">
        <v>36</v>
      </c>
      <c r="K186" t="s">
        <v>639</v>
      </c>
    </row>
    <row r="187" spans="1:14">
      <c r="A187" s="7" t="s">
        <v>454</v>
      </c>
      <c r="B187" t="s">
        <v>640</v>
      </c>
      <c r="D187" s="32">
        <v>2</v>
      </c>
      <c r="G187" s="3">
        <v>43831</v>
      </c>
      <c r="H187" t="s">
        <v>36</v>
      </c>
      <c r="J187" t="s">
        <v>36</v>
      </c>
      <c r="K187" t="s">
        <v>640</v>
      </c>
    </row>
    <row r="188" spans="1:14">
      <c r="A188" s="7" t="s">
        <v>455</v>
      </c>
      <c r="B188" t="s">
        <v>456</v>
      </c>
      <c r="D188" s="32">
        <v>7</v>
      </c>
      <c r="G188" s="3">
        <v>43831</v>
      </c>
      <c r="H188" t="s">
        <v>36</v>
      </c>
      <c r="J188" t="s">
        <v>36</v>
      </c>
      <c r="K188" t="s">
        <v>456</v>
      </c>
    </row>
    <row r="189" spans="1:14">
      <c r="A189" s="7" t="s">
        <v>457</v>
      </c>
      <c r="B189" t="s">
        <v>458</v>
      </c>
      <c r="D189" s="32">
        <v>7</v>
      </c>
      <c r="G189" s="3">
        <v>43831</v>
      </c>
      <c r="H189" t="s">
        <v>36</v>
      </c>
      <c r="J189" t="s">
        <v>36</v>
      </c>
      <c r="K189" t="s">
        <v>458</v>
      </c>
    </row>
    <row r="190" spans="1:14">
      <c r="A190" s="7" t="s">
        <v>459</v>
      </c>
      <c r="B190" t="s">
        <v>460</v>
      </c>
      <c r="D190" s="32">
        <v>7</v>
      </c>
      <c r="G190" s="3">
        <v>43831</v>
      </c>
      <c r="H190" t="s">
        <v>36</v>
      </c>
      <c r="J190" t="s">
        <v>36</v>
      </c>
      <c r="K190" t="s">
        <v>460</v>
      </c>
    </row>
    <row r="191" spans="1:14">
      <c r="A191" s="26" t="s">
        <v>461</v>
      </c>
      <c r="B191" t="s">
        <v>462</v>
      </c>
      <c r="D191" s="32">
        <v>7</v>
      </c>
      <c r="G191" s="3">
        <v>43831</v>
      </c>
      <c r="H191" t="s">
        <v>36</v>
      </c>
      <c r="J191" t="s">
        <v>36</v>
      </c>
      <c r="K191" t="s">
        <v>462</v>
      </c>
    </row>
    <row r="192" spans="1:14">
      <c r="A192" s="7" t="s">
        <v>463</v>
      </c>
      <c r="B192" t="s">
        <v>641</v>
      </c>
      <c r="C192" t="s">
        <v>254</v>
      </c>
      <c r="D192" s="32">
        <v>57</v>
      </c>
      <c r="G192" s="3">
        <v>43831</v>
      </c>
      <c r="H192" t="s">
        <v>36</v>
      </c>
      <c r="J192" t="s">
        <v>36</v>
      </c>
      <c r="K192" t="s">
        <v>641</v>
      </c>
    </row>
    <row r="193" spans="1:11">
      <c r="A193" s="7" t="s">
        <v>464</v>
      </c>
      <c r="B193" t="s">
        <v>465</v>
      </c>
      <c r="D193" s="32">
        <v>7</v>
      </c>
      <c r="G193" s="3">
        <v>43831</v>
      </c>
      <c r="H193" t="s">
        <v>36</v>
      </c>
      <c r="J193" t="s">
        <v>36</v>
      </c>
      <c r="K193" t="s">
        <v>465</v>
      </c>
    </row>
    <row r="194" spans="1:11">
      <c r="A194" s="26" t="s">
        <v>466</v>
      </c>
      <c r="B194" t="s">
        <v>467</v>
      </c>
      <c r="D194" s="32">
        <v>7</v>
      </c>
      <c r="G194" s="3">
        <v>43831</v>
      </c>
      <c r="H194" t="s">
        <v>36</v>
      </c>
      <c r="J194" t="s">
        <v>36</v>
      </c>
      <c r="K194" t="s">
        <v>467</v>
      </c>
    </row>
    <row r="195" spans="1:11">
      <c r="A195" s="7" t="s">
        <v>306</v>
      </c>
      <c r="B195" t="s">
        <v>642</v>
      </c>
      <c r="C195" t="s">
        <v>307</v>
      </c>
      <c r="D195" s="32">
        <v>72</v>
      </c>
      <c r="G195" s="3">
        <v>43831</v>
      </c>
      <c r="H195" t="s">
        <v>36</v>
      </c>
      <c r="J195" t="s">
        <v>36</v>
      </c>
      <c r="K195" t="s">
        <v>308</v>
      </c>
    </row>
    <row r="196" spans="1:11">
      <c r="A196" s="7" t="s">
        <v>643</v>
      </c>
      <c r="B196" t="s">
        <v>830</v>
      </c>
      <c r="D196" s="32">
        <v>99</v>
      </c>
      <c r="G196" s="3">
        <v>44299</v>
      </c>
      <c r="H196" t="s">
        <v>36</v>
      </c>
      <c r="I196" t="s">
        <v>759</v>
      </c>
      <c r="J196" t="s">
        <v>39</v>
      </c>
      <c r="K196" t="s">
        <v>644</v>
      </c>
    </row>
    <row r="197" spans="1:11">
      <c r="A197" s="7" t="s">
        <v>645</v>
      </c>
      <c r="B197" t="s">
        <v>646</v>
      </c>
      <c r="D197" s="32">
        <v>1579</v>
      </c>
      <c r="F197">
        <v>167</v>
      </c>
      <c r="G197" s="3">
        <v>44299</v>
      </c>
      <c r="H197" t="s">
        <v>36</v>
      </c>
      <c r="I197" t="s">
        <v>760</v>
      </c>
      <c r="J197" t="s">
        <v>39</v>
      </c>
      <c r="K197" t="s">
        <v>647</v>
      </c>
    </row>
    <row r="198" spans="1:11">
      <c r="A198" s="7" t="s">
        <v>648</v>
      </c>
      <c r="B198" t="s">
        <v>649</v>
      </c>
      <c r="D198" s="32">
        <v>1579</v>
      </c>
      <c r="F198">
        <v>167</v>
      </c>
      <c r="G198" s="3">
        <v>44299</v>
      </c>
      <c r="H198" t="s">
        <v>36</v>
      </c>
      <c r="I198" t="s">
        <v>761</v>
      </c>
      <c r="J198" t="s">
        <v>39</v>
      </c>
      <c r="K198" t="s">
        <v>647</v>
      </c>
    </row>
    <row r="199" spans="1:11">
      <c r="A199" s="7" t="s">
        <v>650</v>
      </c>
      <c r="B199" t="s">
        <v>651</v>
      </c>
      <c r="D199" s="32">
        <v>1609</v>
      </c>
      <c r="F199">
        <v>167</v>
      </c>
      <c r="G199" s="3">
        <v>44299</v>
      </c>
      <c r="H199" t="s">
        <v>36</v>
      </c>
      <c r="I199" t="s">
        <v>762</v>
      </c>
      <c r="J199" t="s">
        <v>39</v>
      </c>
      <c r="K199" t="s">
        <v>647</v>
      </c>
    </row>
    <row r="200" spans="1:11">
      <c r="A200" s="7" t="s">
        <v>652</v>
      </c>
      <c r="B200" t="s">
        <v>653</v>
      </c>
      <c r="D200" s="32">
        <v>939</v>
      </c>
      <c r="F200">
        <v>100</v>
      </c>
      <c r="G200" s="3">
        <v>44299</v>
      </c>
      <c r="H200" t="s">
        <v>36</v>
      </c>
      <c r="I200" t="s">
        <v>763</v>
      </c>
      <c r="J200" t="s">
        <v>39</v>
      </c>
      <c r="K200" t="s">
        <v>654</v>
      </c>
    </row>
    <row r="201" spans="1:11">
      <c r="A201" s="7" t="s">
        <v>655</v>
      </c>
      <c r="B201" t="s">
        <v>656</v>
      </c>
      <c r="D201" s="32">
        <v>939</v>
      </c>
      <c r="F201">
        <v>100</v>
      </c>
      <c r="G201" s="3">
        <v>44299</v>
      </c>
      <c r="H201" t="s">
        <v>36</v>
      </c>
      <c r="I201" t="s">
        <v>764</v>
      </c>
      <c r="J201" t="s">
        <v>39</v>
      </c>
      <c r="K201" t="s">
        <v>654</v>
      </c>
    </row>
    <row r="202" spans="1:11">
      <c r="A202" s="7" t="s">
        <v>657</v>
      </c>
      <c r="B202" t="s">
        <v>658</v>
      </c>
      <c r="D202" s="32">
        <v>969</v>
      </c>
      <c r="F202">
        <v>100</v>
      </c>
      <c r="G202" s="3">
        <v>44299</v>
      </c>
      <c r="H202" t="s">
        <v>36</v>
      </c>
      <c r="I202" t="s">
        <v>765</v>
      </c>
      <c r="J202" t="s">
        <v>39</v>
      </c>
      <c r="K202" t="s">
        <v>654</v>
      </c>
    </row>
    <row r="203" spans="1:11">
      <c r="A203" s="7" t="s">
        <v>659</v>
      </c>
      <c r="B203" t="s">
        <v>831</v>
      </c>
      <c r="D203" s="32">
        <v>99</v>
      </c>
      <c r="G203" s="3">
        <v>44299</v>
      </c>
      <c r="H203" t="s">
        <v>36</v>
      </c>
      <c r="I203" t="s">
        <v>766</v>
      </c>
      <c r="J203" t="s">
        <v>39</v>
      </c>
      <c r="K203" t="s">
        <v>660</v>
      </c>
    </row>
    <row r="204" spans="1:11">
      <c r="A204" s="7" t="s">
        <v>661</v>
      </c>
      <c r="B204" t="s">
        <v>662</v>
      </c>
      <c r="D204" s="32">
        <v>1899</v>
      </c>
      <c r="F204">
        <v>185</v>
      </c>
      <c r="G204" s="3">
        <v>44299</v>
      </c>
      <c r="H204" t="s">
        <v>36</v>
      </c>
      <c r="I204" t="s">
        <v>767</v>
      </c>
      <c r="J204" t="s">
        <v>39</v>
      </c>
      <c r="K204" t="s">
        <v>663</v>
      </c>
    </row>
    <row r="205" spans="1:11">
      <c r="A205" s="7" t="s">
        <v>664</v>
      </c>
      <c r="B205" t="s">
        <v>665</v>
      </c>
      <c r="D205" s="32">
        <v>1899</v>
      </c>
      <c r="F205">
        <v>185</v>
      </c>
      <c r="G205" s="3">
        <v>44299</v>
      </c>
      <c r="H205" t="s">
        <v>36</v>
      </c>
      <c r="I205" t="s">
        <v>768</v>
      </c>
      <c r="J205" t="s">
        <v>39</v>
      </c>
      <c r="K205" t="s">
        <v>663</v>
      </c>
    </row>
    <row r="206" spans="1:11">
      <c r="A206" s="7" t="s">
        <v>666</v>
      </c>
      <c r="B206" t="s">
        <v>667</v>
      </c>
      <c r="D206" s="32">
        <v>1929</v>
      </c>
      <c r="F206">
        <v>185</v>
      </c>
      <c r="G206" s="3">
        <v>44299</v>
      </c>
      <c r="H206" t="s">
        <v>36</v>
      </c>
      <c r="I206" t="s">
        <v>769</v>
      </c>
      <c r="J206" t="s">
        <v>39</v>
      </c>
      <c r="K206" t="s">
        <v>663</v>
      </c>
    </row>
    <row r="207" spans="1:11">
      <c r="A207" s="7" t="s">
        <v>668</v>
      </c>
      <c r="B207" t="s">
        <v>669</v>
      </c>
      <c r="D207" s="32">
        <v>1279</v>
      </c>
      <c r="F207">
        <v>152</v>
      </c>
      <c r="G207" s="3">
        <v>44299</v>
      </c>
      <c r="H207" t="s">
        <v>36</v>
      </c>
      <c r="I207" t="s">
        <v>770</v>
      </c>
      <c r="J207" t="s">
        <v>39</v>
      </c>
      <c r="K207" t="s">
        <v>670</v>
      </c>
    </row>
    <row r="208" spans="1:11">
      <c r="A208" s="7" t="s">
        <v>671</v>
      </c>
      <c r="B208" t="s">
        <v>672</v>
      </c>
      <c r="D208" s="32">
        <v>1279</v>
      </c>
      <c r="F208">
        <v>152</v>
      </c>
      <c r="G208" s="3">
        <v>44299</v>
      </c>
      <c r="H208" t="s">
        <v>36</v>
      </c>
      <c r="I208" t="s">
        <v>771</v>
      </c>
      <c r="J208" t="s">
        <v>39</v>
      </c>
      <c r="K208" t="s">
        <v>670</v>
      </c>
    </row>
    <row r="209" spans="1:11">
      <c r="A209" s="7" t="s">
        <v>673</v>
      </c>
      <c r="B209" t="s">
        <v>674</v>
      </c>
      <c r="D209" s="32">
        <v>1309</v>
      </c>
      <c r="F209">
        <v>152</v>
      </c>
      <c r="G209" s="3">
        <v>44299</v>
      </c>
      <c r="H209" t="s">
        <v>36</v>
      </c>
      <c r="I209" t="s">
        <v>772</v>
      </c>
      <c r="J209" t="s">
        <v>39</v>
      </c>
      <c r="K209" t="s">
        <v>670</v>
      </c>
    </row>
    <row r="210" spans="1:11">
      <c r="A210" s="7" t="s">
        <v>675</v>
      </c>
      <c r="B210" t="s">
        <v>832</v>
      </c>
      <c r="D210" s="32">
        <v>109</v>
      </c>
      <c r="G210" s="3">
        <v>44299</v>
      </c>
      <c r="H210" t="s">
        <v>36</v>
      </c>
      <c r="I210" t="s">
        <v>773</v>
      </c>
      <c r="J210" t="s">
        <v>39</v>
      </c>
      <c r="K210" t="s">
        <v>676</v>
      </c>
    </row>
    <row r="211" spans="1:11">
      <c r="A211" s="7" t="s">
        <v>677</v>
      </c>
      <c r="B211" t="s">
        <v>678</v>
      </c>
      <c r="D211" s="32">
        <v>1349</v>
      </c>
      <c r="F211">
        <v>220</v>
      </c>
      <c r="G211" s="3">
        <v>44299</v>
      </c>
      <c r="H211" t="s">
        <v>36</v>
      </c>
      <c r="I211" t="s">
        <v>774</v>
      </c>
      <c r="J211" t="s">
        <v>39</v>
      </c>
      <c r="K211" t="s">
        <v>679</v>
      </c>
    </row>
    <row r="212" spans="1:11">
      <c r="A212" s="7" t="s">
        <v>680</v>
      </c>
      <c r="B212" t="s">
        <v>681</v>
      </c>
      <c r="D212" s="32">
        <v>1349</v>
      </c>
      <c r="F212">
        <v>220</v>
      </c>
      <c r="G212" s="3">
        <v>44299</v>
      </c>
      <c r="H212" t="s">
        <v>36</v>
      </c>
      <c r="I212" t="s">
        <v>775</v>
      </c>
      <c r="J212" t="s">
        <v>39</v>
      </c>
      <c r="K212" t="s">
        <v>679</v>
      </c>
    </row>
    <row r="213" spans="1:11">
      <c r="A213" s="7" t="s">
        <v>682</v>
      </c>
      <c r="B213" t="s">
        <v>683</v>
      </c>
      <c r="D213" s="32">
        <v>1379</v>
      </c>
      <c r="F213">
        <v>220</v>
      </c>
      <c r="G213" s="3">
        <v>44299</v>
      </c>
      <c r="H213" t="s">
        <v>36</v>
      </c>
      <c r="I213" t="s">
        <v>776</v>
      </c>
      <c r="J213" t="s">
        <v>39</v>
      </c>
      <c r="K213" t="s">
        <v>679</v>
      </c>
    </row>
    <row r="214" spans="1:11">
      <c r="A214" s="7" t="s">
        <v>684</v>
      </c>
      <c r="B214" t="s">
        <v>685</v>
      </c>
      <c r="D214" s="32">
        <v>999</v>
      </c>
      <c r="F214">
        <v>202</v>
      </c>
      <c r="G214" s="3">
        <v>44299</v>
      </c>
      <c r="H214" t="s">
        <v>36</v>
      </c>
      <c r="I214" t="s">
        <v>777</v>
      </c>
      <c r="J214" t="s">
        <v>39</v>
      </c>
      <c r="K214" t="s">
        <v>686</v>
      </c>
    </row>
    <row r="215" spans="1:11">
      <c r="A215" s="7" t="s">
        <v>687</v>
      </c>
      <c r="B215" t="s">
        <v>688</v>
      </c>
      <c r="D215" s="32">
        <v>999</v>
      </c>
      <c r="F215">
        <v>202</v>
      </c>
      <c r="G215" s="3">
        <v>44299</v>
      </c>
      <c r="H215" t="s">
        <v>36</v>
      </c>
      <c r="I215" t="s">
        <v>778</v>
      </c>
      <c r="J215" t="s">
        <v>39</v>
      </c>
      <c r="K215" t="s">
        <v>686</v>
      </c>
    </row>
    <row r="216" spans="1:11">
      <c r="A216" s="7" t="s">
        <v>689</v>
      </c>
      <c r="B216" t="s">
        <v>690</v>
      </c>
      <c r="D216" s="32">
        <v>1029</v>
      </c>
      <c r="F216">
        <v>202</v>
      </c>
      <c r="G216" s="3">
        <v>44299</v>
      </c>
      <c r="H216" t="s">
        <v>36</v>
      </c>
      <c r="I216" t="s">
        <v>779</v>
      </c>
      <c r="J216" t="s">
        <v>39</v>
      </c>
      <c r="K216" t="s">
        <v>686</v>
      </c>
    </row>
    <row r="217" spans="1:11">
      <c r="A217" s="7" t="s">
        <v>691</v>
      </c>
      <c r="B217" t="s">
        <v>833</v>
      </c>
      <c r="D217" s="32">
        <v>109</v>
      </c>
      <c r="G217" s="3">
        <v>44299</v>
      </c>
      <c r="H217" t="s">
        <v>36</v>
      </c>
      <c r="I217" t="s">
        <v>780</v>
      </c>
      <c r="J217" t="s">
        <v>39</v>
      </c>
      <c r="K217" t="s">
        <v>692</v>
      </c>
    </row>
    <row r="218" spans="1:11">
      <c r="A218" s="7" t="s">
        <v>693</v>
      </c>
      <c r="B218" t="s">
        <v>694</v>
      </c>
      <c r="D218" s="32">
        <v>2219</v>
      </c>
      <c r="F218">
        <v>327</v>
      </c>
      <c r="G218" s="3">
        <v>44299</v>
      </c>
      <c r="H218" t="s">
        <v>36</v>
      </c>
      <c r="I218" t="s">
        <v>781</v>
      </c>
      <c r="J218" t="s">
        <v>39</v>
      </c>
      <c r="K218" t="s">
        <v>695</v>
      </c>
    </row>
    <row r="219" spans="1:11">
      <c r="A219" s="7" t="s">
        <v>696</v>
      </c>
      <c r="B219" t="s">
        <v>697</v>
      </c>
      <c r="D219" s="32">
        <v>2219</v>
      </c>
      <c r="F219">
        <v>327</v>
      </c>
      <c r="G219" s="3">
        <v>44299</v>
      </c>
      <c r="H219" t="s">
        <v>36</v>
      </c>
      <c r="I219" t="s">
        <v>782</v>
      </c>
      <c r="J219" t="s">
        <v>39</v>
      </c>
      <c r="K219" t="s">
        <v>695</v>
      </c>
    </row>
    <row r="220" spans="1:11">
      <c r="A220" s="7" t="s">
        <v>698</v>
      </c>
      <c r="B220" t="s">
        <v>699</v>
      </c>
      <c r="D220" s="32">
        <v>2249</v>
      </c>
      <c r="F220">
        <v>327</v>
      </c>
      <c r="G220" s="3">
        <v>44299</v>
      </c>
      <c r="H220" t="s">
        <v>36</v>
      </c>
      <c r="I220" t="s">
        <v>783</v>
      </c>
      <c r="J220" t="s">
        <v>39</v>
      </c>
      <c r="K220" t="s">
        <v>695</v>
      </c>
    </row>
    <row r="221" spans="1:11">
      <c r="A221" s="7" t="s">
        <v>700</v>
      </c>
      <c r="B221" t="s">
        <v>701</v>
      </c>
      <c r="D221" s="32">
        <v>1619</v>
      </c>
      <c r="F221">
        <v>250</v>
      </c>
      <c r="G221" s="3">
        <v>44299</v>
      </c>
      <c r="H221" t="s">
        <v>36</v>
      </c>
      <c r="I221" t="s">
        <v>784</v>
      </c>
      <c r="J221" t="s">
        <v>39</v>
      </c>
      <c r="K221" t="s">
        <v>702</v>
      </c>
    </row>
    <row r="222" spans="1:11">
      <c r="A222" s="7" t="s">
        <v>703</v>
      </c>
      <c r="B222" t="s">
        <v>704</v>
      </c>
      <c r="D222" s="32">
        <v>1619</v>
      </c>
      <c r="F222">
        <v>250</v>
      </c>
      <c r="G222" s="3">
        <v>44299</v>
      </c>
      <c r="H222" t="s">
        <v>36</v>
      </c>
      <c r="I222" t="s">
        <v>785</v>
      </c>
      <c r="J222" t="s">
        <v>39</v>
      </c>
      <c r="K222" t="s">
        <v>702</v>
      </c>
    </row>
    <row r="223" spans="1:11">
      <c r="A223" s="7" t="s">
        <v>705</v>
      </c>
      <c r="B223" t="s">
        <v>706</v>
      </c>
      <c r="D223" s="32">
        <v>1829</v>
      </c>
      <c r="F223">
        <v>250</v>
      </c>
      <c r="G223" s="3">
        <v>44299</v>
      </c>
      <c r="H223" t="s">
        <v>36</v>
      </c>
      <c r="I223" t="s">
        <v>786</v>
      </c>
      <c r="J223" t="s">
        <v>39</v>
      </c>
      <c r="K223" t="s">
        <v>707</v>
      </c>
    </row>
    <row r="224" spans="1:11">
      <c r="A224" s="7" t="s">
        <v>708</v>
      </c>
      <c r="B224" t="s">
        <v>709</v>
      </c>
      <c r="D224" s="32">
        <v>1829</v>
      </c>
      <c r="F224">
        <v>250</v>
      </c>
      <c r="G224" s="3">
        <v>44299</v>
      </c>
      <c r="H224" t="s">
        <v>36</v>
      </c>
      <c r="I224" t="s">
        <v>787</v>
      </c>
      <c r="J224" t="s">
        <v>39</v>
      </c>
      <c r="K224" t="s">
        <v>707</v>
      </c>
    </row>
    <row r="225" spans="1:14">
      <c r="A225" s="7" t="s">
        <v>710</v>
      </c>
      <c r="B225" t="s">
        <v>711</v>
      </c>
      <c r="D225" s="32">
        <v>1859</v>
      </c>
      <c r="F225">
        <v>250</v>
      </c>
      <c r="G225" s="3">
        <v>44299</v>
      </c>
      <c r="H225" t="s">
        <v>36</v>
      </c>
      <c r="I225" t="s">
        <v>788</v>
      </c>
      <c r="J225" t="s">
        <v>39</v>
      </c>
      <c r="K225" t="s">
        <v>707</v>
      </c>
    </row>
    <row r="226" spans="1:14">
      <c r="A226" s="7" t="s">
        <v>712</v>
      </c>
      <c r="B226" t="s">
        <v>701</v>
      </c>
      <c r="D226" s="32">
        <v>1649</v>
      </c>
      <c r="F226">
        <v>250</v>
      </c>
      <c r="G226" s="3">
        <v>44299</v>
      </c>
      <c r="H226" t="s">
        <v>36</v>
      </c>
      <c r="I226" t="s">
        <v>789</v>
      </c>
      <c r="J226" t="s">
        <v>39</v>
      </c>
      <c r="K226" t="s">
        <v>702</v>
      </c>
    </row>
    <row r="227" spans="1:14">
      <c r="A227" s="7" t="s">
        <v>713</v>
      </c>
      <c r="B227" t="s">
        <v>714</v>
      </c>
      <c r="D227" s="32">
        <v>115</v>
      </c>
      <c r="G227" s="3">
        <v>44340</v>
      </c>
      <c r="H227" t="s">
        <v>36</v>
      </c>
      <c r="I227" t="s">
        <v>790</v>
      </c>
      <c r="J227" t="s">
        <v>39</v>
      </c>
      <c r="K227" t="s">
        <v>715</v>
      </c>
    </row>
    <row r="228" spans="1:14">
      <c r="A228" s="7" t="s">
        <v>59</v>
      </c>
      <c r="B228" t="s">
        <v>716</v>
      </c>
      <c r="C228" t="s">
        <v>271</v>
      </c>
      <c r="D228" s="32">
        <v>65</v>
      </c>
      <c r="F228">
        <v>1.2</v>
      </c>
      <c r="G228" s="3">
        <v>43831</v>
      </c>
      <c r="H228" t="s">
        <v>36</v>
      </c>
      <c r="I228" t="s">
        <v>238</v>
      </c>
      <c r="J228" t="s">
        <v>37</v>
      </c>
      <c r="K228" t="s">
        <v>716</v>
      </c>
      <c r="L228">
        <v>13.5</v>
      </c>
      <c r="M228">
        <v>8</v>
      </c>
      <c r="N228">
        <v>1.5</v>
      </c>
    </row>
    <row r="229" spans="1:14">
      <c r="A229" s="7" t="s">
        <v>58</v>
      </c>
      <c r="B229" t="s">
        <v>717</v>
      </c>
      <c r="D229" s="32">
        <v>3899</v>
      </c>
      <c r="E229" t="s">
        <v>54</v>
      </c>
      <c r="F229">
        <v>280</v>
      </c>
      <c r="G229" s="3">
        <v>43831</v>
      </c>
      <c r="H229" t="s">
        <v>55</v>
      </c>
      <c r="I229" t="s">
        <v>240</v>
      </c>
      <c r="J229" t="s">
        <v>39</v>
      </c>
      <c r="K229" t="s">
        <v>717</v>
      </c>
      <c r="L229">
        <v>40</v>
      </c>
      <c r="M229">
        <v>532</v>
      </c>
      <c r="N229">
        <v>29</v>
      </c>
    </row>
    <row r="230" spans="1:14">
      <c r="A230" s="7" t="s">
        <v>57</v>
      </c>
      <c r="B230" t="s">
        <v>718</v>
      </c>
      <c r="D230" s="32">
        <v>3199</v>
      </c>
      <c r="E230" t="s">
        <v>54</v>
      </c>
      <c r="F230">
        <v>365</v>
      </c>
      <c r="G230" s="3">
        <v>43831</v>
      </c>
      <c r="H230" t="s">
        <v>55</v>
      </c>
      <c r="I230" t="s">
        <v>239</v>
      </c>
      <c r="J230" t="s">
        <v>39</v>
      </c>
      <c r="K230" t="s">
        <v>718</v>
      </c>
      <c r="L230">
        <v>49.5</v>
      </c>
      <c r="M230">
        <v>32.5</v>
      </c>
      <c r="N230">
        <v>52</v>
      </c>
    </row>
    <row r="231" spans="1:14">
      <c r="A231" s="7" t="s">
        <v>719</v>
      </c>
      <c r="B231" t="s">
        <v>720</v>
      </c>
      <c r="D231" s="32">
        <v>4099</v>
      </c>
      <c r="F231">
        <v>280</v>
      </c>
      <c r="G231" s="3">
        <v>44340</v>
      </c>
      <c r="H231" t="s">
        <v>36</v>
      </c>
      <c r="I231" t="s">
        <v>791</v>
      </c>
      <c r="J231" t="s">
        <v>39</v>
      </c>
      <c r="K231" t="s">
        <v>721</v>
      </c>
      <c r="L231">
        <v>40</v>
      </c>
      <c r="M231">
        <v>32.5</v>
      </c>
      <c r="N231">
        <v>29</v>
      </c>
    </row>
    <row r="232" spans="1:14">
      <c r="A232" s="7" t="s">
        <v>722</v>
      </c>
      <c r="B232" t="s">
        <v>723</v>
      </c>
      <c r="D232" s="32">
        <v>3359</v>
      </c>
      <c r="F232">
        <v>365</v>
      </c>
      <c r="G232" s="3">
        <v>44340</v>
      </c>
      <c r="H232" t="s">
        <v>36</v>
      </c>
      <c r="I232" t="s">
        <v>792</v>
      </c>
      <c r="J232" t="s">
        <v>39</v>
      </c>
      <c r="K232" t="s">
        <v>724</v>
      </c>
      <c r="L232">
        <v>49.5</v>
      </c>
      <c r="M232">
        <v>32.5</v>
      </c>
      <c r="N232">
        <v>52</v>
      </c>
    </row>
    <row r="233" spans="1:14">
      <c r="A233" s="7" t="s">
        <v>834</v>
      </c>
      <c r="B233" t="s">
        <v>835</v>
      </c>
      <c r="D233" s="32">
        <v>179</v>
      </c>
      <c r="G233" s="3">
        <v>44806</v>
      </c>
      <c r="H233" t="s">
        <v>36</v>
      </c>
      <c r="J233" t="s">
        <v>36</v>
      </c>
      <c r="K233" t="s">
        <v>835</v>
      </c>
    </row>
    <row r="234" spans="1:14">
      <c r="A234" s="7" t="s">
        <v>836</v>
      </c>
      <c r="B234" t="s">
        <v>837</v>
      </c>
      <c r="D234" s="32">
        <v>189</v>
      </c>
      <c r="G234" s="3">
        <v>44806</v>
      </c>
      <c r="H234" t="s">
        <v>36</v>
      </c>
      <c r="J234" t="s">
        <v>36</v>
      </c>
      <c r="K234" t="s">
        <v>837</v>
      </c>
    </row>
    <row r="235" spans="1:14">
      <c r="A235" s="7" t="s">
        <v>838</v>
      </c>
      <c r="B235" t="s">
        <v>839</v>
      </c>
      <c r="D235" s="32">
        <v>189</v>
      </c>
      <c r="G235" s="3">
        <v>44806</v>
      </c>
      <c r="H235" t="s">
        <v>36</v>
      </c>
      <c r="J235" t="s">
        <v>36</v>
      </c>
      <c r="K235" t="s">
        <v>839</v>
      </c>
    </row>
    <row r="236" spans="1:14">
      <c r="A236" s="7" t="s">
        <v>840</v>
      </c>
      <c r="B236" t="s">
        <v>841</v>
      </c>
      <c r="D236" s="32">
        <v>199</v>
      </c>
      <c r="G236" s="3">
        <v>44806</v>
      </c>
      <c r="H236" t="s">
        <v>36</v>
      </c>
      <c r="J236" t="s">
        <v>36</v>
      </c>
      <c r="K236" t="s">
        <v>841</v>
      </c>
    </row>
    <row r="237" spans="1:14">
      <c r="A237" s="7" t="s">
        <v>842</v>
      </c>
      <c r="B237" t="s">
        <v>843</v>
      </c>
      <c r="D237" s="32">
        <v>199</v>
      </c>
      <c r="G237" s="3">
        <v>44806</v>
      </c>
      <c r="H237" t="s">
        <v>36</v>
      </c>
      <c r="J237" t="s">
        <v>36</v>
      </c>
      <c r="K237" t="s">
        <v>843</v>
      </c>
    </row>
    <row r="238" spans="1:14">
      <c r="A238" s="7" t="s">
        <v>844</v>
      </c>
      <c r="B238" t="s">
        <v>845</v>
      </c>
      <c r="D238" s="32">
        <v>199</v>
      </c>
      <c r="G238" s="3">
        <v>44806</v>
      </c>
      <c r="H238" t="s">
        <v>36</v>
      </c>
      <c r="J238" t="s">
        <v>36</v>
      </c>
      <c r="K238" t="s">
        <v>845</v>
      </c>
    </row>
    <row r="239" spans="1:14">
      <c r="A239" s="7" t="s">
        <v>725</v>
      </c>
      <c r="B239" t="s">
        <v>726</v>
      </c>
      <c r="D239" s="32">
        <v>85</v>
      </c>
      <c r="G239" s="3">
        <v>44340</v>
      </c>
      <c r="H239" t="s">
        <v>36</v>
      </c>
      <c r="I239" t="s">
        <v>793</v>
      </c>
      <c r="J239" t="s">
        <v>39</v>
      </c>
      <c r="K239" t="s">
        <v>726</v>
      </c>
    </row>
    <row r="240" spans="1:14">
      <c r="A240" s="7" t="s">
        <v>727</v>
      </c>
      <c r="B240" t="s">
        <v>728</v>
      </c>
      <c r="D240" s="32">
        <v>245</v>
      </c>
      <c r="G240" s="3">
        <v>44340</v>
      </c>
      <c r="H240" t="s">
        <v>36</v>
      </c>
      <c r="I240" t="s">
        <v>794</v>
      </c>
      <c r="J240" t="s">
        <v>39</v>
      </c>
      <c r="K240" t="s">
        <v>729</v>
      </c>
    </row>
    <row r="241" spans="1:11">
      <c r="A241" s="7" t="s">
        <v>468</v>
      </c>
      <c r="B241" t="s">
        <v>469</v>
      </c>
      <c r="D241" s="32">
        <v>99</v>
      </c>
      <c r="G241" s="3">
        <v>43831</v>
      </c>
      <c r="H241" t="s">
        <v>36</v>
      </c>
      <c r="J241" t="s">
        <v>36</v>
      </c>
      <c r="K241" t="s">
        <v>469</v>
      </c>
    </row>
    <row r="242" spans="1:11">
      <c r="A242" s="7" t="s">
        <v>470</v>
      </c>
      <c r="B242" t="s">
        <v>471</v>
      </c>
      <c r="D242" s="32">
        <v>59</v>
      </c>
      <c r="G242" s="3">
        <v>43831</v>
      </c>
      <c r="H242" t="s">
        <v>36</v>
      </c>
      <c r="J242" t="s">
        <v>36</v>
      </c>
      <c r="K242" t="s">
        <v>471</v>
      </c>
    </row>
    <row r="243" spans="1:11">
      <c r="A243" s="7" t="s">
        <v>730</v>
      </c>
      <c r="B243" t="s">
        <v>731</v>
      </c>
      <c r="D243" s="32">
        <v>95</v>
      </c>
      <c r="G243" s="3">
        <v>44340</v>
      </c>
      <c r="H243" t="s">
        <v>36</v>
      </c>
      <c r="I243" t="s">
        <v>795</v>
      </c>
      <c r="J243" t="s">
        <v>39</v>
      </c>
      <c r="K243" t="s">
        <v>731</v>
      </c>
    </row>
    <row r="244" spans="1:11">
      <c r="A244" s="7" t="s">
        <v>796</v>
      </c>
      <c r="B244" t="s">
        <v>797</v>
      </c>
      <c r="D244" s="32">
        <v>305</v>
      </c>
      <c r="G244" s="3">
        <v>44550</v>
      </c>
      <c r="H244" t="s">
        <v>36</v>
      </c>
      <c r="I244" t="s">
        <v>798</v>
      </c>
      <c r="J244" t="s">
        <v>36</v>
      </c>
      <c r="K244" t="s">
        <v>797</v>
      </c>
    </row>
    <row r="245" spans="1:11">
      <c r="A245" s="7" t="s">
        <v>732</v>
      </c>
      <c r="B245" t="s">
        <v>733</v>
      </c>
      <c r="D245" s="32">
        <v>255</v>
      </c>
      <c r="G245" s="3">
        <v>44340</v>
      </c>
      <c r="H245" t="s">
        <v>36</v>
      </c>
      <c r="I245" t="s">
        <v>799</v>
      </c>
      <c r="J245" t="s">
        <v>39</v>
      </c>
      <c r="K245" t="s">
        <v>734</v>
      </c>
    </row>
    <row r="246" spans="1:11">
      <c r="A246" s="7" t="s">
        <v>800</v>
      </c>
      <c r="B246" t="s">
        <v>801</v>
      </c>
      <c r="D246" s="32">
        <v>279</v>
      </c>
      <c r="G246" s="3">
        <v>44572</v>
      </c>
      <c r="H246" t="s">
        <v>36</v>
      </c>
      <c r="I246" t="s">
        <v>802</v>
      </c>
      <c r="J246" t="s">
        <v>36</v>
      </c>
      <c r="K246" t="s">
        <v>803</v>
      </c>
    </row>
    <row r="247" spans="1:11">
      <c r="A247" s="7" t="s">
        <v>735</v>
      </c>
      <c r="B247" t="s">
        <v>736</v>
      </c>
      <c r="D247" s="32">
        <v>89</v>
      </c>
      <c r="G247" s="3">
        <v>44340</v>
      </c>
      <c r="H247" t="s">
        <v>36</v>
      </c>
      <c r="I247" t="s">
        <v>804</v>
      </c>
      <c r="J247" t="s">
        <v>39</v>
      </c>
      <c r="K247" t="s">
        <v>737</v>
      </c>
    </row>
    <row r="248" spans="1:11">
      <c r="A248" s="7" t="s">
        <v>738</v>
      </c>
      <c r="B248" t="s">
        <v>739</v>
      </c>
      <c r="D248" s="32">
        <v>89</v>
      </c>
      <c r="G248" s="3">
        <v>44340</v>
      </c>
      <c r="H248" t="s">
        <v>36</v>
      </c>
      <c r="I248" t="s">
        <v>805</v>
      </c>
      <c r="J248" t="s">
        <v>39</v>
      </c>
      <c r="K248" t="s">
        <v>740</v>
      </c>
    </row>
    <row r="249" spans="1:11">
      <c r="A249" s="7" t="s">
        <v>741</v>
      </c>
      <c r="B249" t="s">
        <v>742</v>
      </c>
      <c r="D249" s="32">
        <v>89</v>
      </c>
      <c r="G249" s="3">
        <v>44340</v>
      </c>
      <c r="H249" t="s">
        <v>36</v>
      </c>
      <c r="I249" t="s">
        <v>806</v>
      </c>
      <c r="J249" t="s">
        <v>39</v>
      </c>
      <c r="K249" t="s">
        <v>743</v>
      </c>
    </row>
    <row r="250" spans="1:11">
      <c r="A250" s="7" t="s">
        <v>744</v>
      </c>
      <c r="B250" t="s">
        <v>745</v>
      </c>
      <c r="D250" s="32">
        <v>95</v>
      </c>
      <c r="G250" s="3">
        <v>44340</v>
      </c>
      <c r="H250" t="s">
        <v>36</v>
      </c>
      <c r="I250" t="s">
        <v>807</v>
      </c>
      <c r="J250" t="s">
        <v>39</v>
      </c>
      <c r="K250" t="s">
        <v>745</v>
      </c>
    </row>
    <row r="251" spans="1:11">
      <c r="A251" s="7" t="s">
        <v>808</v>
      </c>
      <c r="B251" t="s">
        <v>809</v>
      </c>
      <c r="D251" s="32">
        <v>295</v>
      </c>
      <c r="G251" s="3">
        <v>44550</v>
      </c>
      <c r="H251" t="s">
        <v>36</v>
      </c>
      <c r="I251" t="s">
        <v>810</v>
      </c>
      <c r="J251" t="s">
        <v>36</v>
      </c>
      <c r="K251" t="s">
        <v>809</v>
      </c>
    </row>
    <row r="252" spans="1:11">
      <c r="A252" s="7" t="s">
        <v>746</v>
      </c>
      <c r="B252" t="s">
        <v>747</v>
      </c>
      <c r="D252" s="32">
        <v>255</v>
      </c>
      <c r="G252" s="3">
        <v>44340</v>
      </c>
      <c r="H252" t="s">
        <v>36</v>
      </c>
      <c r="I252" t="s">
        <v>811</v>
      </c>
      <c r="J252" t="s">
        <v>39</v>
      </c>
      <c r="K252" t="s">
        <v>748</v>
      </c>
    </row>
    <row r="253" spans="1:11">
      <c r="A253" s="7" t="s">
        <v>749</v>
      </c>
      <c r="B253" t="s">
        <v>750</v>
      </c>
      <c r="D253" s="32">
        <v>105</v>
      </c>
      <c r="G253" s="3">
        <v>44340</v>
      </c>
      <c r="H253" t="s">
        <v>36</v>
      </c>
      <c r="I253" t="s">
        <v>812</v>
      </c>
      <c r="J253" t="s">
        <v>39</v>
      </c>
      <c r="K253" t="s">
        <v>750</v>
      </c>
    </row>
    <row r="254" spans="1:11">
      <c r="A254" s="7" t="s">
        <v>813</v>
      </c>
      <c r="B254" t="s">
        <v>814</v>
      </c>
      <c r="D254" s="32">
        <v>115</v>
      </c>
      <c r="G254" s="3">
        <v>44550</v>
      </c>
      <c r="H254" t="s">
        <v>36</v>
      </c>
      <c r="I254" t="s">
        <v>815</v>
      </c>
      <c r="J254" t="s">
        <v>36</v>
      </c>
      <c r="K254" t="s">
        <v>816</v>
      </c>
    </row>
    <row r="255" spans="1:11">
      <c r="A255" s="7" t="s">
        <v>817</v>
      </c>
      <c r="B255" t="s">
        <v>818</v>
      </c>
      <c r="C255" t="s">
        <v>473</v>
      </c>
      <c r="D255" s="32">
        <v>319</v>
      </c>
      <c r="G255" s="3">
        <v>44547</v>
      </c>
      <c r="H255" t="s">
        <v>36</v>
      </c>
      <c r="I255" t="s">
        <v>819</v>
      </c>
      <c r="J255" t="s">
        <v>36</v>
      </c>
      <c r="K255" t="s">
        <v>820</v>
      </c>
    </row>
    <row r="256" spans="1:11">
      <c r="A256" s="7" t="s">
        <v>751</v>
      </c>
      <c r="B256" t="s">
        <v>752</v>
      </c>
      <c r="D256" s="32">
        <v>295</v>
      </c>
      <c r="G256" s="3">
        <v>44340</v>
      </c>
      <c r="H256" t="s">
        <v>36</v>
      </c>
      <c r="I256" t="s">
        <v>821</v>
      </c>
      <c r="J256" t="s">
        <v>39</v>
      </c>
      <c r="K256" t="s">
        <v>753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5 d 0 a a f 9 - 7 1 8 3 - 4 1 2 1 - a 5 a 7 - b 0 c 0 4 8 1 e 5 2 1 5 "   s q m i d = " 6 b 7 d 8 1 7 2 - c 0 c e - 4 3 0 d - 9 9 2 d - d 4 8 a 6 4 2 c 4 3 b 8 "   x m l n s = " h t t p : / / s c h e m a s . m i c r o s o f t . c o m / D a t a M a s h u p " > A A A A A N I D A A B Q S w M E F A A C A A g A o U Y h V 8 F C U G m q A A A A + g A A A B I A H A B D b 2 5 m a W c v U G F j a 2 F n Z S 5 4 b W w g o h g A K K A U A A A A A A A A A A A A A A A A A A A A A A A A A A A A h Y 9 N D o I w F I S v Q r r n t Z S A P 3 m U h V t J T I j G L S k V G q E Y K J a 7 u f B I X k E T x b h z N / P l W 8 w 8 b n d M p 7 b x r q o f d G c S E g A j n j K y K 7 W p E j L a k 7 8 k q c B d I c 9 F p b y X b I b 1 N J Q J q a 2 9 r C l 1 z o E L o e s r y h k L 6 D H b 5 r J W b U G + s v 4 v + 9 o M t j B S E Y G H 9 x j B I e Y Q c c 5 h w Q K k M 8 Z M m z k H E E H I V z E w p D 8 Y N 2 N j x 1 4 J Z f x 9 j n S u S D 8 / x B N Q S w M E F A A C A A g A o U Y h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F G I V c N 3 i v 2 x g A A A E w B A A A T A B w A R m 9 y b X V s Y X M v U 2 V j d G l v b j E u b S C i G A A o o B Q A A A A A A A A A A A A A A A A A A A A A A A A A A A C N z z 1 r w 0 A M B u D d 4 P 8 g L k s C r q F r w w 0 l a W m h H w Z 3 c 0 y R L y / 1 g e 0 L k t K l 9 L 8 3 w b R j q B b x I o E e K Y L F N F E 9 9 + t 1 n u W Z 9 i z Y 0 8 J V E g P o K a r R F V X P r 1 T 3 S W w L D Y 4 8 D b A 8 o 1 P V 6 S i n P U + 3 I U C 1 3 L J x x 4 r l f R x Q b t J k m E y X 7 u F m 9 z v S 3 d 1 4 i A J 6 4 2 7 4 S 3 M o O Y R 9 5 1 Y F N R s B G 1 7 4 M 3 7 w 2 V d J O k A s Q r 3 J E e 2 q m A U L 9 3 7 Z O h O / m j r 0 G N k 7 V z w a R n / p w / a 7 O W v b P I v T f 6 6 s f w B Q S w E C L Q A U A A I A C A C h R i F X w U J Q a a o A A A D 6 A A A A E g A A A A A A A A A A A A A A A A A A A A A A Q 2 9 u Z m l n L 1 B h Y 2 t h Z 2 U u e G 1 s U E s B A i 0 A F A A C A A g A o U Y h V w / K 6 a u k A A A A 6 Q A A A B M A A A A A A A A A A A A A A A A A 9 g A A A F t D b 2 5 0 Z W 5 0 X 1 R 5 c G V z X S 5 4 b W x Q S w E C L Q A U A A I A C A C h R i F X D d 4 r 9 s Y A A A B M A Q A A E w A A A A A A A A A A A A A A A A D n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x H w A A A A A A A A 8 f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c m l j Z S U y M E x p c 3 Q l M j A t J T I w U E 1 P J T I w U 2 h v c n R E Z X N j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B y a W N l X 0 x p c 3 R f X 1 9 Q T U 9 f U 2 h v c n R E Z X N j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H J p Y 2 V M V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j Z W V k Y j c 5 Z C 0 3 Y j c w L T R h M j k t O T g 2 O C 0 x Z G Z m N j Q z Z j d i Z D I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1 N S I g L z 4 8 R W 5 0 c n k g V H l w Z T 0 i Q W R k Z W R U b 0 R h d G F N b 2 R l b C I g V m F s d W U 9 I m w w I i A v P j x F b n R y e S B U e X B l P S J G a W x s T G F z d F V w Z G F 0 Z W Q i I F Z h b H V l P S J k M j A y M y 0 w M S 0 w O V Q y M j o 0 N D o 0 O S 4 4 M T E z O D g w W i I g L z 4 8 R W 5 0 c n k g V H l w Z T 0 i R m l s b E N v b H V t b l R 5 c G V z I i B W Y W x 1 Z T 0 i c 0 J n W U d F U V l G Q n d Z R 0 J n W U Z C U V V H Q l F Z R k J R V T 0 i I C 8 + P E V u d H J 5 I F R 5 c G U 9 I k Z p b G x D b 2 x 1 b W 5 O Y W 1 l c y I g V m F s d W U 9 I n N b J n F 1 b 3 Q 7 U G F y d E 5 v J n F 1 b 3 Q 7 L C Z x d W 9 0 O 1 N o b 3 J 0 R G V z Y y Z x d W 9 0 O y w m c X V v d D t G a X R z J n F 1 b 3 Q 7 L C Z x d W 9 0 O 0 x p c 3 R Q c m l j Z S Z x d W 9 0 O y w m c X V v d D t G d W V s J n F 1 b 3 Q 7 L C Z x d W 9 0 O 1 d l a W d o d C Z x d W 9 0 O y w m c X V v d D t D c m V h d G V k J n F 1 b 3 Q 7 L C Z x d W 9 0 O 0 J 0 d U g m c X V v d D s s J n F 1 b 3 Q 7 V V B D J n F 1 b 3 Q 7 L C Z x d W 9 0 O 1 J Q Y X J 0 J n F 1 b 3 Q 7 L C Z x d W 9 0 O 0 R l c 2 N y a X B 0 a W 9 u J n F 1 b 3 Q 7 L C Z x d W 9 0 O 0 N 0 b l c m c X V v d D s s J n F 1 b 3 Q 7 Q 3 R u R C Z x d W 9 0 O y w m c X V v d D t D d G 5 I J n F 1 b 3 Q 7 L C Z x d W 9 0 O 0 N 0 b k N v b W 1 l b n Q m c X V v d D s s J n F 1 b 3 Q 7 U G F s b G V 0 U X R 5 J n F 1 b 3 Q 7 L C Z x d W 9 0 O 1 B h b G x l d F N 0 Y W N r J n F 1 b 3 Q 7 L C Z x d W 9 0 O 1 B h b G x l d F c m c X V v d D s s J n F 1 b 3 Q 7 U G F s b G V 0 R C Z x d W 9 0 O y w m c X V v d D t Q Y W x s Z X R I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Q Y X J 0 T m 8 s M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N o b 3 J 0 R G V z Y y w x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R m l 0 c y w y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T G l z d F B y a W N l L D N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G d W V s L D R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X Z W l n a H Q s N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N y Z W F 0 Z W Q s N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J 0 d U g s N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V Q Q y w 4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l B h c n Q s O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R l c 2 N y a X B 0 a W 9 u L D E w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3 R u V y w x M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N 0 b k Q s M T J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D d G 5 I L D E z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3 R u Q 2 9 t b W V u d C w x N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b G x l d F F 0 e S w x N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b G x l d F N 0 Y W N r L D E 2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G F s b G V 0 V y w x N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b G x l d E Q s M T h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Q Y W x s Z X R I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c n R O b y w w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2 h v c n R E Z X N j L D F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G a X R z L D J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M a X N 0 U H J p Y 2 U s M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Z 1 Z W w s N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d l a W d o d C w 1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3 J l Y X R l Z C w 2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n R 1 S C w 3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V V B D L D h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S U G F y d C w 5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R G V z Y 3 J p c H R p b 2 4 s M T B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D d G 5 X L D E x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Q 3 R u R C w x M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0 N 0 b k g s M T N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D d G 5 D b 2 1 t Z W 5 0 L D E 0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G F s b G V 0 U X R 5 L D E 1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G F s b G V 0 U 3 R h Y 2 s s M T Z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Q T U 8 g U 2 h v c n R E Z X N j L n t Q Y W x s Z X R X L D E 3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U E 1 P I F N o b 3 J 0 R G V z Y y 5 7 U G F s b G V 0 R C w x O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F B N T y B T a G 9 y d E R l c 2 M u e 1 B h b G x l d E g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l j Z S U y M E x p c 3 Q l M j A t J T I w U E 1 P J T I w U 2 h v c n R E Z X N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W N l J T I w T G l z d C U y M C 0 l M j B Q T U 8 l M j B T a G 9 y d E R l c 2 M v X 1 B y a W N l J T I w T G l z d C U y M C 0 l M j B Q T U 8 l M j B T a G 9 y d E R l c 2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p h y r D 4 + 1 0 W 6 w F / m y i G 5 s g A A A A A C A A A A A A A D Z g A A w A A A A B A A A A A o t T q C / V U N 7 7 8 E H g j Z 1 7 v W A A A A A A S A A A C g A A A A E A A A A O p 8 5 s P e v B g f 1 8 3 M v C H Q Z B Z Q A A A A g A M a V Q F J W y d d 3 d Q Y Y S h L Z m n s S J C 9 s + J 3 / Y c D / T G F F w i Q z E Q 0 0 L 3 2 + 4 A H c n E T O f u D q I 1 t P H i E W k m e W E m / D l 9 y A 9 H / 3 O E I k V z g Y 5 B V 1 Y i y 6 m o U A A A A p x P / 4 N 2 j R A Z 5 B p i S v c X G Z S / E y a 4 = < / D a t a M a s h u p > 
</file>

<file path=customXml/itemProps1.xml><?xml version="1.0" encoding="utf-8"?>
<ds:datastoreItem xmlns:ds="http://schemas.openxmlformats.org/officeDocument/2006/customXml" ds:itemID="{4575604A-675D-4E58-A3E6-2760C6B640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2021 Units</vt:lpstr>
      <vt:lpstr>Pre 2021</vt:lpstr>
      <vt:lpstr>PriceLU</vt:lpstr>
      <vt:lpstr>PriceLU</vt:lpstr>
      <vt:lpstr>'2021 Units'!Print_Area</vt:lpstr>
      <vt:lpstr>'Pre 2021'!Print_Area</vt:lpstr>
      <vt:lpstr>'2021 Units'!Print_Titles</vt:lpstr>
      <vt:lpstr>'Pre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</dc:creator>
  <cp:lastModifiedBy>Linsey Fluty</cp:lastModifiedBy>
  <cp:lastPrinted>2019-12-19T22:14:58Z</cp:lastPrinted>
  <dcterms:created xsi:type="dcterms:W3CDTF">2014-11-06T13:45:34Z</dcterms:created>
  <dcterms:modified xsi:type="dcterms:W3CDTF">2024-10-08T20:04:19Z</dcterms:modified>
</cp:coreProperties>
</file>